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ropik\Desktop\Neue Web\Unterlagen\Kalkulation\"/>
    </mc:Choice>
  </mc:AlternateContent>
  <xr:revisionPtr revIDLastSave="0" documentId="13_ncr:1_{1F74D515-69FB-46E7-99BD-547E2EC43A01}" xr6:coauthVersionLast="36" xr6:coauthVersionMax="36" xr10:uidLastSave="{00000000-0000-0000-0000-000000000000}"/>
  <bookViews>
    <workbookView xWindow="0" yWindow="0" windowWidth="20520" windowHeight="9435" xr2:uid="{91679950-30A9-4444-B607-51A9E667CB71}"/>
  </bookViews>
  <sheets>
    <sheet name="K2 Gesamtzuschläge" sheetId="1" r:id="rId1"/>
    <sheet name="K2a Zuschläge für ..." sheetId="2" r:id="rId2"/>
  </sheets>
  <externalReferences>
    <externalReference r:id="rId3"/>
    <externalReference r:id="rId4"/>
    <externalReference r:id="rId5"/>
    <externalReference r:id="rId6"/>
  </externalReferences>
  <definedNames>
    <definedName name="_Anzeige_Prozent">[1]Projekt!$F$272</definedName>
    <definedName name="_F1">[1]Projekt!$L$54</definedName>
    <definedName name="_F10">[1]Projekt!$L$52</definedName>
    <definedName name="_F11">[1]Projekt!$L$51</definedName>
    <definedName name="_F12">[1]Projekt!$L$135</definedName>
    <definedName name="_F13">[1]Projekt!$L$136</definedName>
    <definedName name="_F14">[1]Projekt!$L$178</definedName>
    <definedName name="_F15">[1]Projekt!$L$197</definedName>
    <definedName name="_F16">[1]Projekt!$L$198</definedName>
    <definedName name="_F2">[1]Projekt!$L$55</definedName>
    <definedName name="_F3">[1]Projekt!$L$96</definedName>
    <definedName name="_F4">[1]Projekt!$L$137</definedName>
    <definedName name="_F5">[1]Projekt!$L$158</definedName>
    <definedName name="_F6">[1]Projekt!$L$211</definedName>
    <definedName name="_F7">[1]Projekt!$L$238</definedName>
    <definedName name="_F8">[1]Projekt!$L$266</definedName>
    <definedName name="_F9">[1]Projekt!$L$267</definedName>
    <definedName name="_OK?">'[1]Lizenz u lies mich'!$Q$16</definedName>
    <definedName name="_OK_KV?">[1]Stammdaten!$P$12</definedName>
    <definedName name="_Test">'[1]Lizenz u lies mich'!$H$30</definedName>
    <definedName name="_Verband" comment="Kennzeichen für Universallizenz">'[1]Lizenz u lies mich'!$O$9</definedName>
    <definedName name="_WAZ1">[2]SOLL_AZ.XLS!$H$58</definedName>
    <definedName name="_WAZ2">[2]SOLL_AZ.XLS!$I$58</definedName>
    <definedName name="AB_10b">[2]SOLL_AZ.XLS!$I$161</definedName>
    <definedName name="AB_20">[2]SOLL_AZ.XLS!$I$185</definedName>
    <definedName name="AB_21">[2]KALK.XLS!$M$409</definedName>
    <definedName name="AB_6">[2]SOLL_AZ.XLS!$I$108</definedName>
    <definedName name="AB_7a">[2]SOLL_AZ.XLS!$I$115</definedName>
    <definedName name="AB_7b">[2]SOLL_AZ.XLS!$I$120</definedName>
    <definedName name="AB_8a">[2]SOLL_AZ.XLS!$I$139</definedName>
    <definedName name="AB_A">[2]KALK.XLS!$M$6</definedName>
    <definedName name="AB_B">[2]KALK.XLS!$M$8</definedName>
    <definedName name="AB_C">[2]KALK.XLS!$M$12</definedName>
    <definedName name="AB_ML">[2]KALK.XLS!$M$21</definedName>
    <definedName name="AB_U">[2]KALK.XLS!$M$418</definedName>
    <definedName name="AB_WBF">[2]SV_SATZ.XLS!$H$12</definedName>
    <definedName name="Arb_IE">[2]SV_SATZ.XLS!$E$27</definedName>
    <definedName name="Arb_KV">[2]SV_SATZ.XLS!$E$29</definedName>
    <definedName name="ARB_KV_AN">[2]SV_SATZ.XLS!$F$29</definedName>
    <definedName name="Arb_UV">[2]SV_SATZ.XLS!$E$31</definedName>
    <definedName name="AufzahlungsSTD" localSheetId="1">'[3]Stamm KV-Daten'!$A$50:$A$59</definedName>
    <definedName name="AufzahlungsSTD">[1]Stammdaten!$A$50:$A$54</definedName>
    <definedName name="AufzahlungsStdEURO" localSheetId="1">'[3]Stamm KV-Daten'!$A$61:$A$65</definedName>
    <definedName name="AufzahlungsStdEURO">[1]Stammdaten!$A$56:$A$60</definedName>
    <definedName name="AZ_1">[2]SOLL_AZ.XLS!$H$196</definedName>
    <definedName name="AZ_2">[2]SOLL_AZ.XLS!$I$196</definedName>
    <definedName name="AZ_AB">[2]SOLL_AZ.XLS!$I$197</definedName>
    <definedName name="AZ_BIS">[2]SOLL_AZ.XLS!$H$197</definedName>
    <definedName name="BIS_10b">[2]SOLL_AZ.XLS!$H$161</definedName>
    <definedName name="BIS_11">[2]SOLL_AZ.XLS!$H$168</definedName>
    <definedName name="BIS_12">[2]SOLL_AZ.XLS!$H$174</definedName>
    <definedName name="BIS_13">[2]SOLL_AZ.XLS!$H$190</definedName>
    <definedName name="BIS_20">[2]SOLL_AZ.XLS!$H$184</definedName>
    <definedName name="Bis_3">[2]SOLL_AZ.XLS!$H$79</definedName>
    <definedName name="BIS_4">[2]SOLL_AZ.XLS!$H$86</definedName>
    <definedName name="BIS_5">[2]SOLL_AZ.XLS!$H$93</definedName>
    <definedName name="BIS_6">[2]SOLL_AZ.XLS!$H$108</definedName>
    <definedName name="BIS_7a">[2]SOLL_AZ.XLS!$H$115</definedName>
    <definedName name="BIS_7b">[2]SOLL_AZ.XLS!$H$120</definedName>
    <definedName name="BIS_8a">[2]SOLL_AZ.XLS!$H$139</definedName>
    <definedName name="BIS_9">[2]SOLL_AZ.XLS!$H$155</definedName>
    <definedName name="BIS_A">[2]KALK.XLS!$L$6</definedName>
    <definedName name="BIS_B">[2]KALK.XLS!$L$8</definedName>
    <definedName name="BIS_C">[2]KALK.XLS!$L$12</definedName>
    <definedName name="BIS_ML">[2]KALK.XLS!$L$21</definedName>
    <definedName name="BIS_U">[2]KALK.XLS!$L$418</definedName>
    <definedName name="BIS_WBF">[2]SV_SATZ.XLS!$G$12</definedName>
    <definedName name="DienstreiseSTD" localSheetId="1">'[3]Stamm KV-Daten'!$A$117:$A$119</definedName>
    <definedName name="DienstreiseSTD">[1]Stammdaten!$A$114:$A$116</definedName>
    <definedName name="DienstreiseTAG" localSheetId="1">'[3]Stamm KV-Daten'!$A$103:$A$114</definedName>
    <definedName name="DienstreiseTAG">[1]Stammdaten!$A$100:$A$111</definedName>
    <definedName name="DienstreiseWOCHE" localSheetId="1">'[3]Stamm KV-Daten'!$A$122:$A$127</definedName>
    <definedName name="DienstreiseWOCHE">[1]Stammdaten!$A$119:$A$124</definedName>
    <definedName name="_xlnm.Print_Area" localSheetId="0">'K2 Gesamtzuschläge'!$A$1:$L$27</definedName>
    <definedName name="_xlnm.Print_Area" localSheetId="1">'K2a Zuschläge für ...'!$A$1:$L$29</definedName>
    <definedName name="ErschwernisZul" localSheetId="1">'[3]Stamm KV-Daten'!$A$71:$A$97</definedName>
    <definedName name="ErschwernisZul">[1]Stammdaten!$A$68:$A$94</definedName>
    <definedName name="HB_Grundl1">[2]SV_SATZ.XLS!$E$39</definedName>
    <definedName name="HTML_CodePage" hidden="1">1252</definedName>
    <definedName name="HTML_Control" hidden="1">{"'Zusammenfassung für ÖSTAT'!$A$1:$G$55"}</definedName>
    <definedName name="HTML_Description" hidden="1">""</definedName>
    <definedName name="HTML_Email" hidden="1">""</definedName>
    <definedName name="HTML_Header" hidden="1">"Zusammenfassung für ÖSTAT"</definedName>
    <definedName name="HTML_LastUpdate" hidden="1">"23.12.99"</definedName>
    <definedName name="HTML_LineAfter" hidden="1">TRUE</definedName>
    <definedName name="HTML_LineBefore" hidden="1">TRUE</definedName>
    <definedName name="HTML_Name" hidden="1">"Andreas Kropik"</definedName>
    <definedName name="HTML_OBDlg2" hidden="1">TRUE</definedName>
    <definedName name="HTML_OBDlg4" hidden="1">TRUE</definedName>
    <definedName name="HTML_OS" hidden="1">0</definedName>
    <definedName name="HTML_PathFile" hidden="1">"D:\Eigene Dateien\internetpublikation\sk_tab01012000.htm"</definedName>
    <definedName name="HTML_Title" hidden="1">"FM"</definedName>
    <definedName name="K2GZWerte">'K2 Gesamtzuschläge'!$H$21:$H$26</definedName>
    <definedName name="KVBezeichnung" localSheetId="1">'[3]Stamm KV-Daten'!$A$7:$A$33</definedName>
    <definedName name="KVBezeichnung">[1]Stammdaten!$A$7:$A$33</definedName>
    <definedName name="MehrarbeitsStd" localSheetId="1">'[3]Stamm KV-Daten'!$A$39:$A$48</definedName>
    <definedName name="MehrarbeitsStd">[1]Stammdaten!$A$39:$A$48</definedName>
    <definedName name="sdsddsdsds" hidden="1">{"'Zusammenfassung für ÖSTAT'!$A$1:$G$55"}</definedName>
    <definedName name="SV_AB">[2]SV_SATZ.XLS!$H$15</definedName>
    <definedName name="SV_BIS">[2]SV_SATZ.XLS!$G$15</definedName>
    <definedName name="UmlagenK3spalteA" localSheetId="1">[3]Projekt!$A$242:$A$246</definedName>
    <definedName name="UmlagenK3spalteA">[1]Projekt!$A$252:$A$256</definedName>
    <definedName name="wwwww" hidden="1">{"'Zusammenfassung für ÖSTAT'!$A$1:$G$55"}</definedName>
    <definedName name="xx">[4]SOLL_AZ.XLS!$I$160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  <c r="K3" i="2" l="1"/>
  <c r="G4" i="2"/>
  <c r="G3" i="2"/>
  <c r="F1" i="2"/>
  <c r="B11" i="2"/>
  <c r="I23" i="2" s="1"/>
  <c r="F11" i="2"/>
  <c r="G11" i="2" s="1"/>
  <c r="I11" i="2" s="1"/>
  <c r="B12" i="2"/>
  <c r="I24" i="2" s="1"/>
  <c r="F12" i="2"/>
  <c r="G12" i="2" s="1"/>
  <c r="I12" i="2" s="1"/>
  <c r="J12" i="2" s="1"/>
  <c r="B13" i="2"/>
  <c r="I25" i="2" s="1"/>
  <c r="F13" i="2"/>
  <c r="G13" i="2"/>
  <c r="I13" i="2" s="1"/>
  <c r="J13" i="2" s="1"/>
  <c r="L13" i="2" s="1"/>
  <c r="B14" i="2"/>
  <c r="I26" i="2" s="1"/>
  <c r="F14" i="2"/>
  <c r="G14" i="2" s="1"/>
  <c r="I14" i="2" s="1"/>
  <c r="B15" i="2"/>
  <c r="I27" i="2" s="1"/>
  <c r="F15" i="2"/>
  <c r="G15" i="2" s="1"/>
  <c r="I15" i="2" s="1"/>
  <c r="J15" i="2" s="1"/>
  <c r="B16" i="2"/>
  <c r="I28" i="2" s="1"/>
  <c r="F16" i="2"/>
  <c r="G16" i="2" s="1"/>
  <c r="I16" i="2" s="1"/>
  <c r="J16" i="2" s="1"/>
  <c r="B20" i="2"/>
  <c r="H21" i="1"/>
  <c r="H22" i="1"/>
  <c r="H23" i="1"/>
  <c r="L23" i="1" s="1"/>
  <c r="H24" i="1"/>
  <c r="L24" i="1" s="1"/>
  <c r="H25" i="1"/>
  <c r="L25" i="1"/>
  <c r="H26" i="1"/>
  <c r="L26" i="1" s="1"/>
  <c r="J14" i="2" l="1"/>
  <c r="L16" i="2"/>
  <c r="B28" i="2" s="1"/>
  <c r="L12" i="2"/>
  <c r="J11" i="2"/>
  <c r="L15" i="2"/>
  <c r="B25" i="2"/>
  <c r="F28" i="2" l="1"/>
  <c r="D28" i="2"/>
  <c r="H28" i="2"/>
  <c r="D25" i="2"/>
  <c r="H25" i="2"/>
  <c r="F25" i="2"/>
  <c r="L11" i="2"/>
  <c r="B23" i="2"/>
  <c r="B26" i="2"/>
  <c r="L14" i="2"/>
  <c r="B24" i="2"/>
  <c r="B27" i="2"/>
  <c r="K28" i="2" l="1"/>
  <c r="E15" i="1" s="1"/>
  <c r="F15" i="1" s="1"/>
  <c r="G15" i="1" s="1"/>
  <c r="I15" i="1" s="1"/>
  <c r="J15" i="1" s="1"/>
  <c r="L15" i="1" s="1"/>
  <c r="B26" i="1" s="1"/>
  <c r="F26" i="1" s="1"/>
  <c r="K25" i="2"/>
  <c r="E12" i="1" s="1"/>
  <c r="F12" i="1" s="1"/>
  <c r="G12" i="1" s="1"/>
  <c r="I12" i="1" s="1"/>
  <c r="J12" i="1" s="1"/>
  <c r="L12" i="1" s="1"/>
  <c r="B23" i="1" s="1"/>
  <c r="D23" i="1" s="1"/>
  <c r="D27" i="2"/>
  <c r="F27" i="2"/>
  <c r="H27" i="2"/>
  <c r="H24" i="2"/>
  <c r="D24" i="2"/>
  <c r="F24" i="2"/>
  <c r="D26" i="2"/>
  <c r="F26" i="2"/>
  <c r="H26" i="2"/>
  <c r="H23" i="2"/>
  <c r="F23" i="2"/>
  <c r="D23" i="2"/>
  <c r="K23" i="2" l="1"/>
  <c r="E10" i="1" s="1"/>
  <c r="F10" i="1" s="1"/>
  <c r="G10" i="1" s="1"/>
  <c r="I10" i="1" s="1"/>
  <c r="J10" i="1" s="1"/>
  <c r="L10" i="1" s="1"/>
  <c r="B21" i="1" s="1"/>
  <c r="D21" i="1" s="1"/>
  <c r="D26" i="1"/>
  <c r="G26" i="1" s="1"/>
  <c r="F23" i="1"/>
  <c r="G23" i="1" s="1"/>
  <c r="K26" i="2"/>
  <c r="E13" i="1" s="1"/>
  <c r="F13" i="1" s="1"/>
  <c r="G13" i="1" s="1"/>
  <c r="I13" i="1" s="1"/>
  <c r="J13" i="1" s="1"/>
  <c r="L13" i="1" s="1"/>
  <c r="B24" i="1" s="1"/>
  <c r="F24" i="1" s="1"/>
  <c r="K24" i="2"/>
  <c r="E11" i="1" s="1"/>
  <c r="F11" i="1" s="1"/>
  <c r="G11" i="1" s="1"/>
  <c r="I11" i="1" s="1"/>
  <c r="J11" i="1" s="1"/>
  <c r="L11" i="1" s="1"/>
  <c r="B22" i="1" s="1"/>
  <c r="K27" i="2"/>
  <c r="E14" i="1" s="1"/>
  <c r="F14" i="1" s="1"/>
  <c r="G14" i="1" s="1"/>
  <c r="I14" i="1" s="1"/>
  <c r="J14" i="1" s="1"/>
  <c r="L14" i="1" s="1"/>
  <c r="B25" i="1" s="1"/>
  <c r="F21" i="1" l="1"/>
  <c r="G21" i="1" s="1"/>
  <c r="L21" i="1" s="1"/>
  <c r="D24" i="1"/>
  <c r="G24" i="1" s="1"/>
  <c r="D22" i="1"/>
  <c r="F22" i="1"/>
  <c r="D25" i="1"/>
  <c r="F25" i="1"/>
  <c r="G22" i="1" l="1"/>
  <c r="L22" i="1" s="1"/>
  <c r="G25" i="1"/>
</calcChain>
</file>

<file path=xl/sharedStrings.xml><?xml version="1.0" encoding="utf-8"?>
<sst xmlns="http://schemas.openxmlformats.org/spreadsheetml/2006/main" count="141" uniqueCount="82">
  <si>
    <t>© Univ.-Prof. A. Kropik
bauwesen.at/k3</t>
  </si>
  <si>
    <t>R</t>
  </si>
  <si>
    <t xml:space="preserve"> = B</t>
  </si>
  <si>
    <t>Q</t>
  </si>
  <si>
    <t>P</t>
  </si>
  <si>
    <t>O</t>
  </si>
  <si>
    <t>N</t>
  </si>
  <si>
    <t>M</t>
  </si>
  <si>
    <t>L</t>
  </si>
  <si>
    <t>Q-100</t>
  </si>
  <si>
    <t>L+N+P</t>
  </si>
  <si>
    <t>LxO/100</t>
  </si>
  <si>
    <t>LxM/100</t>
  </si>
  <si>
    <t>I+K</t>
  </si>
  <si>
    <t>%-Satz</t>
  </si>
  <si>
    <t>%-Wert</t>
  </si>
  <si>
    <t>%-Satz auf L</t>
  </si>
  <si>
    <t>Gesamtzuschlag auf</t>
  </si>
  <si>
    <t>Ergebnis (Preis)</t>
  </si>
  <si>
    <t>Zuschlag für Gewinn</t>
  </si>
  <si>
    <t>Zuschlag für Wagnis</t>
  </si>
  <si>
    <t>Basis für Wagnis und Gewinn</t>
  </si>
  <si>
    <t>Alle Kostenarten</t>
  </si>
  <si>
    <t>K</t>
  </si>
  <si>
    <t>J</t>
  </si>
  <si>
    <t>I</t>
  </si>
  <si>
    <t>H</t>
  </si>
  <si>
    <t>G</t>
  </si>
  <si>
    <t>F</t>
  </si>
  <si>
    <t>E</t>
  </si>
  <si>
    <t>D</t>
  </si>
  <si>
    <t>C</t>
  </si>
  <si>
    <t>B</t>
  </si>
  <si>
    <t>A</t>
  </si>
  <si>
    <t>IxJ/100</t>
  </si>
  <si>
    <t>F+H</t>
  </si>
  <si>
    <t>FxG/100</t>
  </si>
  <si>
    <t>C+E</t>
  </si>
  <si>
    <t>CxD/100</t>
  </si>
  <si>
    <t>%-Satz auf I</t>
  </si>
  <si>
    <t>%-Satz auf F</t>
  </si>
  <si>
    <t>%-Satz auf C</t>
  </si>
  <si>
    <t>%-Wert = 100%</t>
  </si>
  <si>
    <t>siehe K2a-Blatt</t>
  </si>
  <si>
    <t>Basis für Finan- zierungs-kosten</t>
  </si>
  <si>
    <t>Zuschlag für Geschäftsge-meinkosten (GGK)</t>
  </si>
  <si>
    <t>Basis für GGK</t>
  </si>
  <si>
    <r>
      <t xml:space="preserve">Basis
</t>
    </r>
    <r>
      <rPr>
        <i/>
        <sz val="10"/>
        <color theme="1"/>
        <rFont val="Calibri"/>
        <family val="2"/>
        <scheme val="minor"/>
      </rPr>
      <t>(= 100%)</t>
    </r>
  </si>
  <si>
    <t>Zuschlagsträger</t>
  </si>
  <si>
    <t>Preisbasis gem. Angebotsunterlagen</t>
  </si>
  <si>
    <t>Gz AG:</t>
  </si>
  <si>
    <t>Erstellt am:</t>
  </si>
  <si>
    <t>Gz UN:</t>
  </si>
  <si>
    <t>Projekt:</t>
  </si>
  <si>
    <t>K2  Gesamtzuschläge</t>
  </si>
  <si>
    <t>K2a-Blatt (2022)
© Univ.-Prof. A. Kropik
www.bauwesen.at/k3</t>
  </si>
  <si>
    <t>Ja</t>
  </si>
  <si>
    <t>Zuschläge auf gleiche Basis; mit Berücksichtigung Sp E, H u K?</t>
  </si>
  <si>
    <t>S</t>
  </si>
  <si>
    <t>E+H+K+N+P+R</t>
  </si>
  <si>
    <t>LxQ/100</t>
  </si>
  <si>
    <t>%-Satz auf 100%</t>
  </si>
  <si>
    <t>%-Wert =</t>
  </si>
  <si>
    <t>Ergebnis für den Übertrag in das K2-Blatt Spalte D</t>
  </si>
  <si>
    <t>Zuschlag für:</t>
  </si>
  <si>
    <t>Basis Zuschläge (Sp M, O und Q)</t>
  </si>
  <si>
    <t>kumulierende Zuschläge</t>
  </si>
  <si>
    <t>Neue Basis</t>
  </si>
  <si>
    <t>Basis
(= 100%)</t>
  </si>
  <si>
    <t>Zuschlagsträger 
(wird vom K2-Blatt übertragen)</t>
  </si>
  <si>
    <t>K2a  Zuschläge für …</t>
  </si>
  <si>
    <t>Musterunternehmer
Musterstraße 123</t>
  </si>
  <si>
    <t>Bauprojekt Demo WEB</t>
  </si>
  <si>
    <t>UN_123</t>
  </si>
  <si>
    <t>AG_123</t>
  </si>
  <si>
    <t>Zuschlag für Finanzierungs-
kosten</t>
  </si>
  <si>
    <t>zB für vertragl. Abzüge (Bauschaden, …)</t>
  </si>
  <si>
    <t>zB für Festpreise</t>
  </si>
  <si>
    <t>zB für einmalige Baustellen-gemeinkosten</t>
  </si>
  <si>
    <t>zB für zeitge-bundene Baustellen-gemeinkosten</t>
  </si>
  <si>
    <t>zB für M&amp;W-Planung</t>
  </si>
  <si>
    <t>auf Regie Lohn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</si>
</sst>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%"/>
    <numFmt numFmtId="165" formatCode="0.000%;\-0.000%;;@"/>
    <numFmt numFmtId="166" formatCode="0;\-0;;@"/>
  </numFmts>
  <fonts count="24" x14ac:knownFonts="1"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2"/>
      <color theme="10"/>
      <name val="Arial"/>
      <family val="2"/>
    </font>
    <font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theme="4" tint="-0.249977111117893"/>
      <name val="Calibri"/>
      <family val="2"/>
      <scheme val="minor"/>
    </font>
    <font>
      <u/>
      <sz val="8"/>
      <color theme="10"/>
      <name val="Arial"/>
      <family val="2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4"/>
      <color theme="10"/>
      <name val="Arial"/>
      <family val="2"/>
    </font>
    <font>
      <u/>
      <sz val="18"/>
      <color theme="10"/>
      <name val="Arial"/>
      <family val="2"/>
    </font>
    <font>
      <i/>
      <sz val="18"/>
      <color theme="1"/>
      <name val="Calibri"/>
      <family val="2"/>
      <scheme val="minor"/>
    </font>
    <font>
      <i/>
      <sz val="14"/>
      <color theme="3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0" fontId="3" fillId="0" borderId="0" applyProtection="0"/>
    <xf numFmtId="0" fontId="6" fillId="0" borderId="0" applyNumberFormat="0" applyFill="0" applyBorder="0" applyAlignment="0" applyProtection="0"/>
    <xf numFmtId="10" fontId="3" fillId="0" borderId="0" applyProtection="0"/>
    <xf numFmtId="0" fontId="1" fillId="0" borderId="0"/>
    <xf numFmtId="0" fontId="3" fillId="0" borderId="0"/>
  </cellStyleXfs>
  <cellXfs count="216">
    <xf numFmtId="0" fontId="0" fillId="0" borderId="0" xfId="0"/>
    <xf numFmtId="0" fontId="4" fillId="0" borderId="0" xfId="0" applyFont="1"/>
    <xf numFmtId="164" fontId="4" fillId="0" borderId="7" xfId="1" applyNumberFormat="1" applyFont="1" applyFill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164" fontId="4" fillId="0" borderId="14" xfId="1" applyNumberFormat="1" applyFont="1" applyFill="1" applyBorder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/>
    </xf>
    <xf numFmtId="165" fontId="4" fillId="0" borderId="16" xfId="1" applyNumberFormat="1" applyFont="1" applyBorder="1" applyAlignment="1">
      <alignment horizontal="center" vertical="center"/>
    </xf>
    <xf numFmtId="164" fontId="9" fillId="3" borderId="16" xfId="3" applyNumberFormat="1" applyFont="1" applyFill="1" applyBorder="1" applyAlignment="1" applyProtection="1">
      <alignment horizontal="center" vertical="center"/>
      <protection locked="0"/>
    </xf>
    <xf numFmtId="164" fontId="4" fillId="0" borderId="16" xfId="1" applyNumberFormat="1" applyFont="1" applyBorder="1" applyAlignment="1">
      <alignment horizontal="center" vertical="center"/>
    </xf>
    <xf numFmtId="1" fontId="4" fillId="0" borderId="17" xfId="0" applyNumberFormat="1" applyFont="1" applyBorder="1" applyAlignment="1">
      <alignment horizontal="center" vertical="center"/>
    </xf>
    <xf numFmtId="164" fontId="4" fillId="0" borderId="18" xfId="1" applyNumberFormat="1" applyFont="1" applyFill="1" applyBorder="1" applyAlignment="1">
      <alignment horizontal="center" vertical="center"/>
    </xf>
    <xf numFmtId="164" fontId="8" fillId="0" borderId="22" xfId="1" applyNumberFormat="1" applyFont="1" applyFill="1" applyBorder="1" applyAlignment="1">
      <alignment horizontal="center" vertical="center"/>
    </xf>
    <xf numFmtId="1" fontId="4" fillId="0" borderId="16" xfId="0" applyNumberFormat="1" applyFont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28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16" fontId="10" fillId="0" borderId="30" xfId="0" quotePrefix="1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/>
    </xf>
    <xf numFmtId="165" fontId="4" fillId="0" borderId="21" xfId="1" applyNumberFormat="1" applyFont="1" applyBorder="1" applyAlignment="1">
      <alignment horizontal="center" vertical="center"/>
    </xf>
    <xf numFmtId="164" fontId="9" fillId="3" borderId="21" xfId="3" applyNumberFormat="1" applyFont="1" applyFill="1" applyBorder="1" applyAlignment="1" applyProtection="1">
      <alignment horizontal="center" vertical="center"/>
      <protection locked="0"/>
    </xf>
    <xf numFmtId="164" fontId="4" fillId="0" borderId="21" xfId="1" applyNumberFormat="1" applyFont="1" applyBorder="1" applyAlignment="1">
      <alignment horizontal="center" vertical="center"/>
    </xf>
    <xf numFmtId="165" fontId="9" fillId="0" borderId="16" xfId="1" applyNumberFormat="1" applyFont="1" applyFill="1" applyBorder="1" applyAlignment="1" applyProtection="1">
      <alignment vertical="center"/>
    </xf>
    <xf numFmtId="10" fontId="4" fillId="0" borderId="17" xfId="1" applyNumberFormat="1" applyFont="1" applyBorder="1" applyAlignment="1">
      <alignment horizontal="center" vertical="center"/>
    </xf>
    <xf numFmtId="10" fontId="4" fillId="0" borderId="16" xfId="1" applyNumberFormat="1" applyFont="1" applyBorder="1" applyAlignment="1">
      <alignment horizontal="center" vertical="center"/>
    </xf>
    <xf numFmtId="0" fontId="4" fillId="0" borderId="37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top"/>
    </xf>
    <xf numFmtId="0" fontId="13" fillId="0" borderId="17" xfId="0" applyFont="1" applyBorder="1" applyAlignment="1"/>
    <xf numFmtId="0" fontId="13" fillId="0" borderId="17" xfId="0" applyFont="1" applyBorder="1"/>
    <xf numFmtId="0" fontId="1" fillId="0" borderId="0" xfId="4"/>
    <xf numFmtId="0" fontId="4" fillId="0" borderId="0" xfId="5" applyFont="1"/>
    <xf numFmtId="165" fontId="4" fillId="0" borderId="30" xfId="3" applyNumberFormat="1" applyFont="1" applyBorder="1" applyAlignment="1">
      <alignment horizontal="center" vertical="center"/>
    </xf>
    <xf numFmtId="164" fontId="9" fillId="3" borderId="17" xfId="3" applyNumberFormat="1" applyFont="1" applyFill="1" applyBorder="1" applyAlignment="1" applyProtection="1">
      <alignment horizontal="center" vertical="center"/>
      <protection locked="0"/>
    </xf>
    <xf numFmtId="165" fontId="4" fillId="0" borderId="17" xfId="3" applyNumberFormat="1" applyFont="1" applyBorder="1" applyAlignment="1">
      <alignment horizontal="center" vertical="center"/>
    </xf>
    <xf numFmtId="164" fontId="4" fillId="0" borderId="17" xfId="3" applyNumberFormat="1" applyFont="1" applyBorder="1" applyAlignment="1">
      <alignment horizontal="center" vertical="center"/>
    </xf>
    <xf numFmtId="1" fontId="4" fillId="0" borderId="12" xfId="5" applyNumberFormat="1" applyFont="1" applyBorder="1" applyAlignment="1">
      <alignment horizontal="center" vertical="center"/>
    </xf>
    <xf numFmtId="165" fontId="4" fillId="0" borderId="16" xfId="3" applyNumberFormat="1" applyFont="1" applyBorder="1" applyAlignment="1">
      <alignment horizontal="center" vertical="center"/>
    </xf>
    <xf numFmtId="164" fontId="4" fillId="0" borderId="16" xfId="3" applyNumberFormat="1" applyFont="1" applyBorder="1" applyAlignment="1">
      <alignment horizontal="center" vertical="center"/>
    </xf>
    <xf numFmtId="1" fontId="4" fillId="0" borderId="17" xfId="5" applyNumberFormat="1" applyFont="1" applyBorder="1" applyAlignment="1">
      <alignment horizontal="center" vertical="center"/>
    </xf>
    <xf numFmtId="1" fontId="4" fillId="0" borderId="16" xfId="5" applyNumberFormat="1" applyFont="1" applyBorder="1" applyAlignment="1">
      <alignment horizontal="center" vertical="center"/>
    </xf>
    <xf numFmtId="0" fontId="18" fillId="3" borderId="46" xfId="4" applyFont="1" applyFill="1" applyBorder="1" applyAlignment="1" applyProtection="1">
      <alignment horizontal="center" vertical="center"/>
      <protection locked="0"/>
    </xf>
    <xf numFmtId="0" fontId="4" fillId="0" borderId="17" xfId="5" applyFont="1" applyBorder="1" applyAlignment="1">
      <alignment horizontal="center" vertical="center"/>
    </xf>
    <xf numFmtId="0" fontId="10" fillId="0" borderId="28" xfId="4" applyFont="1" applyBorder="1" applyAlignment="1">
      <alignment horizontal="center" vertical="center"/>
    </xf>
    <xf numFmtId="0" fontId="10" fillId="0" borderId="13" xfId="4" applyFont="1" applyBorder="1" applyAlignment="1">
      <alignment horizontal="center" vertical="center"/>
    </xf>
    <xf numFmtId="0" fontId="10" fillId="0" borderId="21" xfId="4" applyFont="1" applyBorder="1" applyAlignment="1">
      <alignment horizontal="center" vertical="center"/>
    </xf>
    <xf numFmtId="0" fontId="10" fillId="0" borderId="4" xfId="4" applyFont="1" applyBorder="1" applyAlignment="1">
      <alignment horizontal="center" vertical="center"/>
    </xf>
    <xf numFmtId="0" fontId="10" fillId="0" borderId="17" xfId="4" applyFont="1" applyBorder="1" applyAlignment="1">
      <alignment horizontal="center" vertical="center"/>
    </xf>
    <xf numFmtId="0" fontId="10" fillId="0" borderId="16" xfId="4" applyFont="1" applyBorder="1" applyAlignment="1">
      <alignment horizontal="center" vertical="center"/>
    </xf>
    <xf numFmtId="0" fontId="4" fillId="0" borderId="4" xfId="4" applyFont="1" applyBorder="1" applyAlignment="1">
      <alignment horizontal="center"/>
    </xf>
    <xf numFmtId="0" fontId="4" fillId="0" borderId="17" xfId="4" applyFont="1" applyBorder="1" applyAlignment="1">
      <alignment horizontal="center"/>
    </xf>
    <xf numFmtId="0" fontId="4" fillId="0" borderId="12" xfId="4" applyFont="1" applyBorder="1" applyAlignment="1">
      <alignment horizontal="center"/>
    </xf>
    <xf numFmtId="164" fontId="9" fillId="3" borderId="17" xfId="3" applyNumberFormat="1" applyFont="1" applyFill="1" applyBorder="1" applyAlignment="1" applyProtection="1">
      <alignment vertical="center"/>
      <protection locked="0"/>
    </xf>
    <xf numFmtId="164" fontId="9" fillId="3" borderId="16" xfId="3" applyNumberFormat="1" applyFont="1" applyFill="1" applyBorder="1" applyAlignment="1" applyProtection="1">
      <alignment vertical="center"/>
      <protection locked="0"/>
    </xf>
    <xf numFmtId="0" fontId="10" fillId="0" borderId="12" xfId="5" applyFont="1" applyBorder="1" applyAlignment="1">
      <alignment horizontal="center" vertical="center"/>
    </xf>
    <xf numFmtId="0" fontId="4" fillId="0" borderId="16" xfId="5" applyFont="1" applyBorder="1" applyAlignment="1">
      <alignment vertical="center" wrapText="1"/>
    </xf>
    <xf numFmtId="0" fontId="4" fillId="0" borderId="21" xfId="5" applyFont="1" applyBorder="1" applyAlignment="1">
      <alignment vertical="center" wrapText="1"/>
    </xf>
    <xf numFmtId="0" fontId="4" fillId="0" borderId="37" xfId="5" applyFont="1" applyFill="1" applyBorder="1" applyAlignment="1" applyProtection="1">
      <alignment vertical="center"/>
    </xf>
    <xf numFmtId="0" fontId="4" fillId="0" borderId="5" xfId="5" applyFont="1" applyFill="1" applyBorder="1" applyAlignment="1" applyProtection="1">
      <alignment vertical="center"/>
    </xf>
    <xf numFmtId="0" fontId="4" fillId="0" borderId="6" xfId="5" applyFont="1" applyFill="1" applyBorder="1" applyAlignment="1" applyProtection="1">
      <alignment vertical="top"/>
    </xf>
    <xf numFmtId="0" fontId="13" fillId="0" borderId="17" xfId="5" applyFont="1" applyFill="1" applyBorder="1" applyAlignment="1" applyProtection="1"/>
    <xf numFmtId="0" fontId="13" fillId="0" borderId="17" xfId="5" applyFont="1" applyBorder="1"/>
    <xf numFmtId="0" fontId="9" fillId="0" borderId="11" xfId="5" applyFont="1" applyFill="1" applyBorder="1" applyAlignment="1" applyProtection="1">
      <alignment horizontal="left" vertical="top" wrapText="1"/>
    </xf>
    <xf numFmtId="0" fontId="9" fillId="0" borderId="36" xfId="5" applyFont="1" applyFill="1" applyBorder="1" applyAlignment="1" applyProtection="1">
      <alignment horizontal="left" vertical="top" wrapText="1"/>
    </xf>
    <xf numFmtId="0" fontId="9" fillId="0" borderId="38" xfId="5" applyFont="1" applyFill="1" applyBorder="1" applyAlignment="1" applyProtection="1">
      <alignment horizontal="left" vertical="top" wrapText="1"/>
    </xf>
    <xf numFmtId="0" fontId="10" fillId="0" borderId="27" xfId="0" quotePrefix="1" applyFont="1" applyBorder="1" applyAlignment="1">
      <alignment horizontal="center"/>
    </xf>
    <xf numFmtId="0" fontId="10" fillId="0" borderId="12" xfId="0" quotePrefix="1" applyFont="1" applyBorder="1" applyAlignment="1">
      <alignment horizontal="center"/>
    </xf>
    <xf numFmtId="0" fontId="8" fillId="0" borderId="31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 applyProtection="1">
      <alignment horizontal="left" vertical="top" wrapText="1"/>
      <protection locked="0"/>
    </xf>
    <xf numFmtId="0" fontId="9" fillId="3" borderId="39" xfId="0" applyFont="1" applyFill="1" applyBorder="1" applyAlignment="1" applyProtection="1">
      <alignment horizontal="left" vertical="top"/>
      <protection locked="0"/>
    </xf>
    <xf numFmtId="0" fontId="9" fillId="3" borderId="35" xfId="0" applyFont="1" applyFill="1" applyBorder="1" applyAlignment="1" applyProtection="1">
      <alignment horizontal="left" vertical="top"/>
      <protection locked="0"/>
    </xf>
    <xf numFmtId="0" fontId="9" fillId="3" borderId="36" xfId="0" applyFont="1" applyFill="1" applyBorder="1" applyAlignment="1" applyProtection="1">
      <alignment horizontal="left" vertical="top"/>
      <protection locked="0"/>
    </xf>
    <xf numFmtId="0" fontId="9" fillId="3" borderId="0" xfId="0" applyFont="1" applyFill="1" applyBorder="1" applyAlignment="1" applyProtection="1">
      <alignment horizontal="left" vertical="top"/>
      <protection locked="0"/>
    </xf>
    <xf numFmtId="0" fontId="9" fillId="3" borderId="19" xfId="0" applyFont="1" applyFill="1" applyBorder="1" applyAlignment="1" applyProtection="1">
      <alignment horizontal="left" vertical="top"/>
      <protection locked="0"/>
    </xf>
    <xf numFmtId="0" fontId="9" fillId="3" borderId="38" xfId="0" applyFont="1" applyFill="1" applyBorder="1" applyAlignment="1" applyProtection="1">
      <alignment horizontal="left" vertical="top"/>
      <protection locked="0"/>
    </xf>
    <xf numFmtId="0" fontId="9" fillId="3" borderId="9" xfId="0" applyFont="1" applyFill="1" applyBorder="1" applyAlignment="1" applyProtection="1">
      <alignment horizontal="left" vertical="top"/>
      <protection locked="0"/>
    </xf>
    <xf numFmtId="0" fontId="9" fillId="3" borderId="8" xfId="0" applyFont="1" applyFill="1" applyBorder="1" applyAlignment="1" applyProtection="1">
      <alignment horizontal="left" vertical="top"/>
      <protection locked="0"/>
    </xf>
    <xf numFmtId="0" fontId="11" fillId="3" borderId="17" xfId="0" applyFont="1" applyFill="1" applyBorder="1" applyAlignment="1" applyProtection="1">
      <alignment horizontal="left" vertical="center"/>
      <protection locked="0"/>
    </xf>
    <xf numFmtId="0" fontId="11" fillId="3" borderId="4" xfId="0" applyFont="1" applyFill="1" applyBorder="1" applyAlignment="1" applyProtection="1">
      <alignment horizontal="left" vertical="center"/>
      <protection locked="0"/>
    </xf>
    <xf numFmtId="0" fontId="4" fillId="0" borderId="3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2" fillId="0" borderId="34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2" fillId="0" borderId="36" xfId="2" applyFont="1" applyBorder="1" applyAlignment="1" applyProtection="1">
      <alignment horizontal="center" vertical="center" wrapText="1"/>
      <protection locked="0" hidden="1"/>
    </xf>
    <xf numFmtId="0" fontId="12" fillId="0" borderId="19" xfId="2" applyFont="1" applyBorder="1" applyAlignment="1" applyProtection="1">
      <alignment horizontal="center" vertical="center" wrapText="1"/>
      <protection locked="0" hidden="1"/>
    </xf>
    <xf numFmtId="0" fontId="11" fillId="3" borderId="13" xfId="0" applyFont="1" applyFill="1" applyBorder="1" applyAlignment="1" applyProtection="1">
      <alignment horizontal="left" vertical="center"/>
      <protection locked="0"/>
    </xf>
    <xf numFmtId="2" fontId="8" fillId="0" borderId="15" xfId="0" applyNumberFormat="1" applyFont="1" applyFill="1" applyBorder="1" applyAlignment="1">
      <alignment horizontal="left" vertical="center" wrapText="1"/>
    </xf>
    <xf numFmtId="2" fontId="8" fillId="0" borderId="6" xfId="0" applyNumberFormat="1" applyFont="1" applyFill="1" applyBorder="1" applyAlignment="1">
      <alignment horizontal="left" vertical="center" wrapText="1"/>
    </xf>
    <xf numFmtId="2" fontId="8" fillId="0" borderId="5" xfId="0" applyNumberFormat="1" applyFont="1" applyFill="1" applyBorder="1" applyAlignment="1">
      <alignment horizontal="left" vertical="center" wrapText="1"/>
    </xf>
    <xf numFmtId="2" fontId="8" fillId="0" borderId="25" xfId="0" applyNumberFormat="1" applyFont="1" applyFill="1" applyBorder="1" applyAlignment="1">
      <alignment horizontal="left" vertical="center" wrapText="1"/>
    </xf>
    <xf numFmtId="2" fontId="8" fillId="0" borderId="24" xfId="0" applyNumberFormat="1" applyFont="1" applyFill="1" applyBorder="1" applyAlignment="1">
      <alignment horizontal="left" vertical="center" wrapText="1"/>
    </xf>
    <xf numFmtId="2" fontId="8" fillId="0" borderId="23" xfId="0" applyNumberFormat="1" applyFont="1" applyFill="1" applyBorder="1" applyAlignment="1">
      <alignment horizontal="left" vertical="center" wrapText="1"/>
    </xf>
    <xf numFmtId="14" fontId="11" fillId="3" borderId="6" xfId="0" applyNumberFormat="1" applyFont="1" applyFill="1" applyBorder="1" applyAlignment="1" applyProtection="1">
      <alignment horizontal="center" vertical="center"/>
      <protection locked="0"/>
    </xf>
    <xf numFmtId="14" fontId="11" fillId="3" borderId="5" xfId="0" applyNumberFormat="1" applyFont="1" applyFill="1" applyBorder="1" applyAlignment="1" applyProtection="1">
      <alignment horizontal="center" vertical="center"/>
      <protection locked="0"/>
    </xf>
    <xf numFmtId="0" fontId="11" fillId="3" borderId="36" xfId="0" applyFont="1" applyFill="1" applyBorder="1" applyAlignment="1" applyProtection="1">
      <alignment horizontal="center" vertical="center" wrapText="1"/>
      <protection locked="0"/>
    </xf>
    <xf numFmtId="0" fontId="11" fillId="3" borderId="19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2" fontId="9" fillId="3" borderId="16" xfId="0" applyNumberFormat="1" applyFont="1" applyFill="1" applyBorder="1" applyAlignment="1" applyProtection="1">
      <alignment horizontal="left" vertical="center" wrapText="1"/>
      <protection locked="0"/>
    </xf>
    <xf numFmtId="2" fontId="8" fillId="0" borderId="20" xfId="0" applyNumberFormat="1" applyFont="1" applyFill="1" applyBorder="1" applyAlignment="1">
      <alignment horizontal="left" vertical="center" wrapText="1"/>
    </xf>
    <xf numFmtId="2" fontId="8" fillId="0" borderId="0" xfId="0" applyNumberFormat="1" applyFont="1" applyFill="1" applyBorder="1" applyAlignment="1">
      <alignment horizontal="left" vertical="center" wrapText="1"/>
    </xf>
    <xf numFmtId="2" fontId="8" fillId="0" borderId="19" xfId="0" applyNumberFormat="1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/>
    </xf>
    <xf numFmtId="0" fontId="7" fillId="2" borderId="3" xfId="0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2" xfId="2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2" fontId="8" fillId="0" borderId="10" xfId="0" applyNumberFormat="1" applyFont="1" applyFill="1" applyBorder="1" applyAlignment="1">
      <alignment horizontal="left" vertical="center" wrapText="1"/>
    </xf>
    <xf numFmtId="2" fontId="8" fillId="0" borderId="9" xfId="0" applyNumberFormat="1" applyFont="1" applyFill="1" applyBorder="1" applyAlignment="1">
      <alignment horizontal="left" vertical="center" wrapText="1"/>
    </xf>
    <xf numFmtId="2" fontId="8" fillId="0" borderId="8" xfId="0" applyNumberFormat="1" applyFont="1" applyFill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4" fillId="0" borderId="12" xfId="4" applyFont="1" applyBorder="1" applyAlignment="1">
      <alignment horizontal="center" wrapText="1"/>
    </xf>
    <xf numFmtId="0" fontId="4" fillId="0" borderId="16" xfId="4" applyFont="1" applyBorder="1" applyAlignment="1">
      <alignment horizontal="center" wrapText="1"/>
    </xf>
    <xf numFmtId="0" fontId="9" fillId="0" borderId="39" xfId="5" applyFont="1" applyFill="1" applyBorder="1" applyAlignment="1" applyProtection="1">
      <alignment horizontal="left" vertical="top" wrapText="1"/>
    </xf>
    <xf numFmtId="0" fontId="9" fillId="0" borderId="35" xfId="5" applyFont="1" applyFill="1" applyBorder="1" applyAlignment="1" applyProtection="1">
      <alignment horizontal="left" vertical="top" wrapText="1"/>
    </xf>
    <xf numFmtId="0" fontId="9" fillId="0" borderId="0" xfId="5" applyFont="1" applyFill="1" applyBorder="1" applyAlignment="1" applyProtection="1">
      <alignment horizontal="left" vertical="top" wrapText="1"/>
    </xf>
    <xf numFmtId="0" fontId="9" fillId="0" borderId="19" xfId="5" applyFont="1" applyFill="1" applyBorder="1" applyAlignment="1" applyProtection="1">
      <alignment horizontal="left" vertical="top" wrapText="1"/>
    </xf>
    <xf numFmtId="0" fontId="9" fillId="0" borderId="9" xfId="5" applyFont="1" applyFill="1" applyBorder="1" applyAlignment="1" applyProtection="1">
      <alignment horizontal="left" vertical="top" wrapText="1"/>
    </xf>
    <xf numFmtId="0" fontId="9" fillId="0" borderId="8" xfId="5" applyFont="1" applyFill="1" applyBorder="1" applyAlignment="1" applyProtection="1">
      <alignment horizontal="left" vertical="top" wrapText="1"/>
    </xf>
    <xf numFmtId="0" fontId="4" fillId="0" borderId="21" xfId="5" applyFont="1" applyBorder="1" applyAlignment="1">
      <alignment horizontal="center" vertical="center" wrapText="1"/>
    </xf>
    <xf numFmtId="0" fontId="4" fillId="0" borderId="36" xfId="5" applyFont="1" applyBorder="1" applyAlignment="1">
      <alignment horizontal="center" vertical="center" wrapText="1"/>
    </xf>
    <xf numFmtId="0" fontId="8" fillId="0" borderId="21" xfId="5" applyFont="1" applyBorder="1" applyAlignment="1">
      <alignment horizontal="center" vertical="center" wrapText="1"/>
    </xf>
    <xf numFmtId="0" fontId="4" fillId="0" borderId="19" xfId="5" applyFont="1" applyBorder="1" applyAlignment="1">
      <alignment horizontal="center" vertical="center" wrapText="1"/>
    </xf>
    <xf numFmtId="166" fontId="9" fillId="0" borderId="17" xfId="5" applyNumberFormat="1" applyFont="1" applyFill="1" applyBorder="1" applyAlignment="1" applyProtection="1">
      <alignment horizontal="left" vertical="center" wrapText="1"/>
    </xf>
    <xf numFmtId="0" fontId="10" fillId="0" borderId="12" xfId="4" applyFont="1" applyBorder="1" applyAlignment="1">
      <alignment horizontal="center" vertical="center"/>
    </xf>
    <xf numFmtId="0" fontId="10" fillId="0" borderId="11" xfId="4" applyFont="1" applyBorder="1" applyAlignment="1">
      <alignment horizontal="center" vertical="center"/>
    </xf>
    <xf numFmtId="0" fontId="10" fillId="0" borderId="39" xfId="4" applyFont="1" applyBorder="1" applyAlignment="1">
      <alignment horizontal="center" vertical="center"/>
    </xf>
    <xf numFmtId="0" fontId="11" fillId="3" borderId="36" xfId="5" applyFont="1" applyFill="1" applyBorder="1" applyAlignment="1" applyProtection="1">
      <alignment horizontal="center" vertical="center" wrapText="1"/>
      <protection locked="0"/>
    </xf>
    <xf numFmtId="0" fontId="11" fillId="3" borderId="19" xfId="5" applyFont="1" applyFill="1" applyBorder="1" applyAlignment="1" applyProtection="1">
      <alignment horizontal="center" vertical="center" wrapText="1"/>
      <protection locked="0"/>
    </xf>
    <xf numFmtId="0" fontId="11" fillId="0" borderId="5" xfId="5" applyNumberFormat="1" applyFont="1" applyFill="1" applyBorder="1" applyAlignment="1" applyProtection="1">
      <alignment horizontal="left" vertical="top" wrapText="1"/>
    </xf>
    <xf numFmtId="0" fontId="11" fillId="0" borderId="17" xfId="5" applyNumberFormat="1" applyFont="1" applyFill="1" applyBorder="1" applyAlignment="1" applyProtection="1">
      <alignment horizontal="left" vertical="top" wrapText="1"/>
    </xf>
    <xf numFmtId="0" fontId="11" fillId="0" borderId="12" xfId="5" applyNumberFormat="1" applyFont="1" applyFill="1" applyBorder="1" applyAlignment="1" applyProtection="1">
      <alignment horizontal="left" vertical="top" wrapText="1"/>
    </xf>
    <xf numFmtId="0" fontId="11" fillId="0" borderId="17" xfId="5" applyFont="1" applyFill="1" applyBorder="1" applyAlignment="1" applyProtection="1">
      <alignment horizontal="center" vertical="center"/>
    </xf>
    <xf numFmtId="0" fontId="11" fillId="0" borderId="4" xfId="5" applyFont="1" applyFill="1" applyBorder="1" applyAlignment="1" applyProtection="1">
      <alignment horizontal="center" vertical="center"/>
    </xf>
    <xf numFmtId="0" fontId="4" fillId="0" borderId="4" xfId="5" applyFont="1" applyFill="1" applyBorder="1" applyAlignment="1" applyProtection="1">
      <alignment horizontal="right" vertical="center"/>
    </xf>
    <xf numFmtId="0" fontId="4" fillId="0" borderId="6" xfId="5" applyFont="1" applyFill="1" applyBorder="1" applyAlignment="1" applyProtection="1">
      <alignment horizontal="right" vertical="center"/>
    </xf>
    <xf numFmtId="14" fontId="11" fillId="0" borderId="6" xfId="5" applyNumberFormat="1" applyFont="1" applyFill="1" applyBorder="1" applyAlignment="1" applyProtection="1">
      <alignment horizontal="center" vertical="center"/>
    </xf>
    <xf numFmtId="14" fontId="11" fillId="0" borderId="5" xfId="5" applyNumberFormat="1" applyFont="1" applyFill="1" applyBorder="1" applyAlignment="1" applyProtection="1">
      <alignment horizontal="center" vertical="center"/>
    </xf>
    <xf numFmtId="0" fontId="11" fillId="0" borderId="13" xfId="5" applyFont="1" applyFill="1" applyBorder="1" applyAlignment="1" applyProtection="1">
      <alignment horizontal="center" vertical="center"/>
    </xf>
    <xf numFmtId="0" fontId="10" fillId="0" borderId="29" xfId="5" applyFont="1" applyFill="1" applyBorder="1" applyAlignment="1" applyProtection="1">
      <alignment horizontal="center" vertical="center"/>
    </xf>
    <xf numFmtId="0" fontId="4" fillId="0" borderId="16" xfId="5" applyFont="1" applyBorder="1" applyAlignment="1">
      <alignment horizontal="center" vertical="center" wrapText="1"/>
    </xf>
    <xf numFmtId="166" fontId="16" fillId="0" borderId="15" xfId="3" applyNumberFormat="1" applyFont="1" applyFill="1" applyBorder="1" applyAlignment="1" applyProtection="1">
      <alignment horizontal="left" vertical="center" wrapText="1"/>
    </xf>
    <xf numFmtId="166" fontId="16" fillId="0" borderId="6" xfId="3" applyNumberFormat="1" applyFont="1" applyFill="1" applyBorder="1" applyAlignment="1" applyProtection="1">
      <alignment horizontal="left" vertical="center" wrapText="1"/>
    </xf>
    <xf numFmtId="165" fontId="15" fillId="0" borderId="4" xfId="3" applyNumberFormat="1" applyFont="1" applyFill="1" applyBorder="1" applyAlignment="1">
      <alignment horizontal="center" vertical="center"/>
    </xf>
    <xf numFmtId="165" fontId="15" fillId="0" borderId="14" xfId="3" applyNumberFormat="1" applyFont="1" applyFill="1" applyBorder="1" applyAlignment="1">
      <alignment horizontal="center" vertical="center"/>
    </xf>
    <xf numFmtId="0" fontId="17" fillId="0" borderId="48" xfId="4" applyFont="1" applyBorder="1" applyAlignment="1">
      <alignment horizontal="center" vertical="center"/>
    </xf>
    <xf numFmtId="0" fontId="17" fillId="0" borderId="47" xfId="4" applyFont="1" applyBorder="1" applyAlignment="1">
      <alignment horizontal="center" vertical="center"/>
    </xf>
    <xf numFmtId="0" fontId="17" fillId="0" borderId="49" xfId="4" applyFont="1" applyBorder="1" applyAlignment="1">
      <alignment horizontal="center" vertical="center"/>
    </xf>
    <xf numFmtId="0" fontId="19" fillId="0" borderId="20" xfId="2" applyFont="1" applyFill="1" applyBorder="1" applyAlignment="1" applyProtection="1">
      <alignment horizontal="center" vertical="center"/>
      <protection locked="0" hidden="1"/>
    </xf>
    <xf numFmtId="0" fontId="19" fillId="0" borderId="0" xfId="2" applyFont="1" applyFill="1" applyBorder="1" applyAlignment="1" applyProtection="1">
      <alignment horizontal="center" vertical="center"/>
      <protection locked="0" hidden="1"/>
    </xf>
    <xf numFmtId="0" fontId="19" fillId="0" borderId="18" xfId="2" applyFont="1" applyFill="1" applyBorder="1" applyAlignment="1" applyProtection="1">
      <alignment horizontal="center" vertical="center"/>
      <protection locked="0" hidden="1"/>
    </xf>
    <xf numFmtId="0" fontId="14" fillId="0" borderId="4" xfId="5" applyFont="1" applyBorder="1" applyAlignment="1">
      <alignment horizontal="left" vertical="top" wrapText="1"/>
    </xf>
    <xf numFmtId="0" fontId="14" fillId="0" borderId="1" xfId="5" applyFont="1" applyBorder="1" applyAlignment="1">
      <alignment horizontal="left" vertical="top" wrapText="1"/>
    </xf>
    <xf numFmtId="0" fontId="4" fillId="0" borderId="2" xfId="5" applyFont="1" applyBorder="1" applyAlignment="1">
      <alignment horizontal="center" vertical="center" wrapText="1"/>
    </xf>
    <xf numFmtId="0" fontId="4" fillId="0" borderId="1" xfId="5" applyFont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24" xfId="0" applyFont="1" applyFill="1" applyBorder="1" applyAlignment="1" applyProtection="1">
      <alignment horizontal="center" vertical="top" wrapText="1"/>
      <protection locked="0"/>
    </xf>
    <xf numFmtId="0" fontId="7" fillId="2" borderId="23" xfId="0" applyFont="1" applyFill="1" applyBorder="1" applyAlignment="1" applyProtection="1">
      <alignment horizontal="center" vertical="top" wrapText="1"/>
      <protection locked="0"/>
    </xf>
    <xf numFmtId="0" fontId="5" fillId="0" borderId="4" xfId="2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166" fontId="16" fillId="0" borderId="42" xfId="3" applyNumberFormat="1" applyFont="1" applyFill="1" applyBorder="1" applyAlignment="1" applyProtection="1">
      <alignment horizontal="left" vertical="center" wrapText="1"/>
    </xf>
    <xf numFmtId="166" fontId="16" fillId="0" borderId="41" xfId="3" applyNumberFormat="1" applyFont="1" applyFill="1" applyBorder="1" applyAlignment="1" applyProtection="1">
      <alignment horizontal="left" vertical="center" wrapText="1"/>
    </xf>
    <xf numFmtId="165" fontId="15" fillId="0" borderId="28" xfId="3" applyNumberFormat="1" applyFont="1" applyFill="1" applyBorder="1" applyAlignment="1">
      <alignment horizontal="center" vertical="center"/>
    </xf>
    <xf numFmtId="165" fontId="15" fillId="0" borderId="40" xfId="3" applyNumberFormat="1" applyFont="1" applyFill="1" applyBorder="1" applyAlignment="1">
      <alignment horizontal="center" vertical="center"/>
    </xf>
    <xf numFmtId="0" fontId="10" fillId="0" borderId="15" xfId="4" applyFont="1" applyFill="1" applyBorder="1" applyAlignment="1">
      <alignment horizontal="center" vertical="center"/>
    </xf>
    <xf numFmtId="0" fontId="10" fillId="0" borderId="6" xfId="4" applyFont="1" applyFill="1" applyBorder="1" applyAlignment="1">
      <alignment horizontal="center" vertical="center"/>
    </xf>
    <xf numFmtId="0" fontId="10" fillId="0" borderId="14" xfId="4" applyFont="1" applyFill="1" applyBorder="1" applyAlignment="1">
      <alignment horizontal="center" vertical="center"/>
    </xf>
    <xf numFmtId="0" fontId="10" fillId="0" borderId="10" xfId="4" applyFont="1" applyFill="1" applyBorder="1" applyAlignment="1">
      <alignment horizontal="center" vertical="center"/>
    </xf>
    <xf numFmtId="0" fontId="10" fillId="0" borderId="9" xfId="4" applyFont="1" applyFill="1" applyBorder="1" applyAlignment="1">
      <alignment horizontal="center" vertical="center"/>
    </xf>
    <xf numFmtId="0" fontId="10" fillId="0" borderId="7" xfId="4" applyFont="1" applyFill="1" applyBorder="1" applyAlignment="1">
      <alignment horizontal="center" vertical="center"/>
    </xf>
    <xf numFmtId="0" fontId="17" fillId="0" borderId="45" xfId="4" applyFont="1" applyBorder="1" applyAlignment="1">
      <alignment horizontal="center" vertical="center"/>
    </xf>
    <xf numFmtId="0" fontId="17" fillId="0" borderId="44" xfId="4" applyFont="1" applyBorder="1" applyAlignment="1">
      <alignment horizontal="center" vertical="center"/>
    </xf>
    <xf numFmtId="0" fontId="17" fillId="0" borderId="43" xfId="4" applyFont="1" applyBorder="1" applyAlignment="1">
      <alignment horizontal="center" vertical="center"/>
    </xf>
    <xf numFmtId="0" fontId="4" fillId="0" borderId="35" xfId="4" applyFont="1" applyBorder="1" applyAlignment="1">
      <alignment horizontal="center" wrapText="1"/>
    </xf>
    <xf numFmtId="0" fontId="4" fillId="0" borderId="1" xfId="4" applyFont="1" applyBorder="1" applyAlignment="1">
      <alignment horizontal="center" wrapText="1"/>
    </xf>
    <xf numFmtId="0" fontId="17" fillId="0" borderId="48" xfId="4" applyFont="1" applyBorder="1" applyAlignment="1">
      <alignment horizontal="left" vertical="center"/>
    </xf>
    <xf numFmtId="0" fontId="17" fillId="0" borderId="47" xfId="4" applyFont="1" applyBorder="1" applyAlignment="1">
      <alignment horizontal="left" vertical="center"/>
    </xf>
    <xf numFmtId="0" fontId="8" fillId="0" borderId="45" xfId="5" applyFont="1" applyFill="1" applyBorder="1" applyAlignment="1">
      <alignment horizontal="center" vertical="center" wrapText="1"/>
    </xf>
    <xf numFmtId="0" fontId="8" fillId="0" borderId="44" xfId="5" applyFont="1" applyFill="1" applyBorder="1" applyAlignment="1">
      <alignment horizontal="center" vertical="center" wrapText="1"/>
    </xf>
    <xf numFmtId="0" fontId="8" fillId="0" borderId="43" xfId="5" applyFont="1" applyFill="1" applyBorder="1" applyAlignment="1">
      <alignment horizontal="center" vertical="center" wrapText="1"/>
    </xf>
    <xf numFmtId="0" fontId="8" fillId="0" borderId="20" xfId="5" applyFont="1" applyFill="1" applyBorder="1" applyAlignment="1">
      <alignment horizontal="center" vertical="center" wrapText="1"/>
    </xf>
    <xf numFmtId="0" fontId="8" fillId="0" borderId="0" xfId="5" applyFont="1" applyFill="1" applyBorder="1" applyAlignment="1">
      <alignment horizontal="center" vertical="center" wrapText="1"/>
    </xf>
    <xf numFmtId="0" fontId="8" fillId="0" borderId="18" xfId="5" applyFont="1" applyFill="1" applyBorder="1" applyAlignment="1">
      <alignment horizontal="center" vertical="center" wrapText="1"/>
    </xf>
    <xf numFmtId="0" fontId="11" fillId="3" borderId="0" xfId="5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top" wrapText="1"/>
    </xf>
    <xf numFmtId="164" fontId="4" fillId="0" borderId="17" xfId="1" applyNumberFormat="1" applyFont="1" applyBorder="1" applyAlignment="1">
      <alignment horizontal="center" vertical="center"/>
    </xf>
    <xf numFmtId="165" fontId="4" fillId="0" borderId="17" xfId="1" applyNumberFormat="1" applyFont="1" applyBorder="1" applyAlignment="1">
      <alignment horizontal="center" vertical="center"/>
    </xf>
    <xf numFmtId="164" fontId="4" fillId="0" borderId="30" xfId="1" applyNumberFormat="1" applyFont="1" applyBorder="1" applyAlignment="1">
      <alignment horizontal="center" vertical="center"/>
    </xf>
    <xf numFmtId="0" fontId="21" fillId="0" borderId="2" xfId="2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0" fillId="0" borderId="3" xfId="2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1" fillId="3" borderId="5" xfId="0" applyFont="1" applyFill="1" applyBorder="1" applyAlignment="1" applyProtection="1">
      <alignment horizontal="left" vertical="top" wrapText="1"/>
      <protection locked="0"/>
    </xf>
    <xf numFmtId="0" fontId="11" fillId="3" borderId="17" xfId="0" applyFont="1" applyFill="1" applyBorder="1" applyAlignment="1" applyProtection="1">
      <alignment horizontal="left" vertical="top" wrapText="1"/>
      <protection locked="0"/>
    </xf>
    <xf numFmtId="0" fontId="11" fillId="3" borderId="12" xfId="0" applyFont="1" applyFill="1" applyBorder="1" applyAlignment="1" applyProtection="1">
      <alignment horizontal="left" vertical="top" wrapText="1"/>
      <protection locked="0"/>
    </xf>
  </cellXfs>
  <cellStyles count="6">
    <cellStyle name="Link" xfId="2" builtinId="8"/>
    <cellStyle name="Prozent" xfId="1" builtinId="5"/>
    <cellStyle name="Prozent 2 2" xfId="3" xr:uid="{7F1C02B7-88BA-47BC-B41E-2A6444BD2A96}"/>
    <cellStyle name="Standard" xfId="0" builtinId="0"/>
    <cellStyle name="Standard 2 3" xfId="5" xr:uid="{C2A1F68D-02F5-49D9-8890-3C8116A9E726}"/>
    <cellStyle name="Standard 3" xfId="4" xr:uid="{99FD2AB3-6C1C-4D03-8E3F-D5BB353281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uwesen.at/tools" TargetMode="External"/><Relationship Id="rId2" Type="http://schemas.openxmlformats.org/officeDocument/2006/relationships/image" Target="../media/image1.emf"/><Relationship Id="rId1" Type="http://schemas.openxmlformats.org/officeDocument/2006/relationships/hyperlink" Target="#'K2a Zuschl&#228;ge f&#252;r ...'!E6"/><Relationship Id="rId4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uwesen.at/tools" TargetMode="External"/><Relationship Id="rId2" Type="http://schemas.openxmlformats.org/officeDocument/2006/relationships/image" Target="../media/image3.emf"/><Relationship Id="rId1" Type="http://schemas.openxmlformats.org/officeDocument/2006/relationships/hyperlink" Target="#'K2 Gesamtzuschl&#228;ge'!B10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4</xdr:row>
      <xdr:rowOff>0</xdr:rowOff>
    </xdr:from>
    <xdr:ext cx="1052513" cy="295276"/>
    <xdr:pic>
      <xdr:nvPicPr>
        <xdr:cNvPr id="2" name="Grafik 1">
          <a:hlinkClick xmlns:r="http://schemas.openxmlformats.org/officeDocument/2006/relationships" r:id="rId1" tooltip="Zum K2a-Blatt"/>
          <a:extLst>
            <a:ext uri="{FF2B5EF4-FFF2-40B4-BE49-F238E27FC236}">
              <a16:creationId xmlns:a16="http://schemas.microsoft.com/office/drawing/2014/main" id="{7A3C061A-742F-488C-814C-589253A15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762000"/>
          <a:ext cx="1052513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26</xdr:row>
      <xdr:rowOff>0</xdr:rowOff>
    </xdr:from>
    <xdr:to>
      <xdr:col>6</xdr:col>
      <xdr:colOff>4763</xdr:colOff>
      <xdr:row>27</xdr:row>
      <xdr:rowOff>4763</xdr:rowOff>
    </xdr:to>
    <xdr:pic>
      <xdr:nvPicPr>
        <xdr:cNvPr id="5" name="Grafik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E15E56C-50AD-4A01-AAAC-6A6F80238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7162800"/>
          <a:ext cx="2233613" cy="6715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18</xdr:row>
      <xdr:rowOff>0</xdr:rowOff>
    </xdr:from>
    <xdr:ext cx="2366963" cy="171450"/>
    <xdr:pic>
      <xdr:nvPicPr>
        <xdr:cNvPr id="2" name="Grafik 1">
          <a:hlinkClick xmlns:r="http://schemas.openxmlformats.org/officeDocument/2006/relationships" r:id="rId1" tooltip="Zum K2-Blatt"/>
          <a:extLst>
            <a:ext uri="{FF2B5EF4-FFF2-40B4-BE49-F238E27FC236}">
              <a16:creationId xmlns:a16="http://schemas.microsoft.com/office/drawing/2014/main" id="{7F0440FB-517D-41A8-90BB-2A4DC4D04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3429000"/>
          <a:ext cx="2366963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28</xdr:row>
      <xdr:rowOff>0</xdr:rowOff>
    </xdr:from>
    <xdr:to>
      <xdr:col>7</xdr:col>
      <xdr:colOff>4763</xdr:colOff>
      <xdr:row>29</xdr:row>
      <xdr:rowOff>4763</xdr:rowOff>
    </xdr:to>
    <xdr:pic>
      <xdr:nvPicPr>
        <xdr:cNvPr id="4" name="Grafik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9FD7C42-71A2-42B6-89D6-8BE42AE15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763" y="7367588"/>
          <a:ext cx="2938462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Literatur\B&#252;cher\2020%20K3-Blatt-Kalk\ORIGINAL_K3\K3_Version_%20K3.1ug_(15.01.202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wbsrv02.bwb.local\Daten\Projekte\2015\018-WKO%20-%20MLP%20Brosch&#252;re%202015\Unterlagen\USK-Empfehlung%202015-LN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CLOUDEX2ULTRA\Daten\Users\akropik\Desktop\Kropik\Desktop\BUCH%20Kalk\2020%20K3%2002xx%20E+M%20Mittelloh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wbsrv02.bwb.local\Daten\Projekte\2016\026-WKO%20-%20MLP%20Brosch&#252;re%202016\Unterlagen\USK-Empfehlung%202016-LN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zenz u lies mich"/>
      <sheetName val="L-Rechner"/>
      <sheetName val="Stammdaten"/>
      <sheetName val="Projekt"/>
      <sheetName val="Report"/>
      <sheetName val="K2 GZ"/>
      <sheetName val="K2a Z f ..."/>
      <sheetName val=" K3 PP"/>
      <sheetName val=" K3 Regie1"/>
      <sheetName val=" K3 Regie2"/>
      <sheetName val=" K3 Regie3"/>
      <sheetName val=" K3 Regie4"/>
      <sheetName val=" K3 Regiepartie1"/>
    </sheetNames>
    <sheetDataSet>
      <sheetData sheetId="0">
        <row r="9">
          <cell r="O9">
            <v>0</v>
          </cell>
        </row>
        <row r="16">
          <cell r="Q16" t="str">
            <v>OK!</v>
          </cell>
        </row>
      </sheetData>
      <sheetData sheetId="1"/>
      <sheetData sheetId="2">
        <row r="7">
          <cell r="A7" t="str">
            <v>LG Techniker</v>
          </cell>
        </row>
        <row r="8">
          <cell r="A8" t="str">
            <v>LG 1 Spitzenfacharbeiter</v>
          </cell>
        </row>
        <row r="9">
          <cell r="A9" t="str">
            <v>LG 2 Qualifizierter Facharbeiter</v>
          </cell>
        </row>
        <row r="10">
          <cell r="A10" t="str">
            <v xml:space="preserve">LG 3 Facharbeiter </v>
          </cell>
        </row>
        <row r="11">
          <cell r="A11" t="str">
            <v>LG 4 Besonders qualifizierter Arbeitnehmer</v>
          </cell>
        </row>
        <row r="12">
          <cell r="A12" t="str">
            <v>LG 5 Qualifizierter Arbeitnehmer</v>
          </cell>
          <cell r="P12" t="str">
            <v>OK_KV!</v>
          </cell>
        </row>
        <row r="13">
          <cell r="A13" t="str">
            <v>LG 6 Arbeitnehmer mit Zweckausbildung</v>
          </cell>
        </row>
        <row r="14">
          <cell r="A14" t="str">
            <v>LG 7 Arbeitnehmer ohne Zweckausbildung</v>
          </cell>
        </row>
        <row r="15">
          <cell r="A15">
            <v>0</v>
          </cell>
        </row>
        <row r="16">
          <cell r="A16">
            <v>0</v>
          </cell>
        </row>
        <row r="17">
          <cell r="A17">
            <v>0</v>
          </cell>
        </row>
        <row r="18">
          <cell r="A18">
            <v>0</v>
          </cell>
        </row>
        <row r="19">
          <cell r="A19">
            <v>0</v>
          </cell>
        </row>
        <row r="20">
          <cell r="A20">
            <v>0</v>
          </cell>
        </row>
        <row r="21">
          <cell r="A21">
            <v>0</v>
          </cell>
        </row>
        <row r="22">
          <cell r="A22">
            <v>0</v>
          </cell>
        </row>
        <row r="23">
          <cell r="A23">
            <v>0</v>
          </cell>
        </row>
        <row r="24">
          <cell r="A24">
            <v>0</v>
          </cell>
        </row>
        <row r="25">
          <cell r="A25">
            <v>0</v>
          </cell>
        </row>
        <row r="26">
          <cell r="A26">
            <v>0</v>
          </cell>
        </row>
        <row r="27">
          <cell r="A27">
            <v>0</v>
          </cell>
        </row>
        <row r="28">
          <cell r="A28">
            <v>0</v>
          </cell>
        </row>
        <row r="29">
          <cell r="A29">
            <v>0</v>
          </cell>
        </row>
        <row r="30">
          <cell r="A30">
            <v>0</v>
          </cell>
        </row>
        <row r="31">
          <cell r="A31">
            <v>0</v>
          </cell>
        </row>
        <row r="32">
          <cell r="A32">
            <v>0</v>
          </cell>
        </row>
        <row r="33">
          <cell r="A33">
            <v>0</v>
          </cell>
        </row>
        <row r="39">
          <cell r="A39" t="str">
            <v>Zeitausgleich 25%</v>
          </cell>
        </row>
        <row r="40">
          <cell r="A40">
            <v>0</v>
          </cell>
        </row>
        <row r="41">
          <cell r="A41" t="str">
            <v>Überstunde 50%</v>
          </cell>
        </row>
        <row r="42">
          <cell r="A42" t="str">
            <v>Überstunde 75%</v>
          </cell>
        </row>
        <row r="43">
          <cell r="A43" t="str">
            <v>Überstunde 100%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50">
          <cell r="A50" t="str">
            <v>Sonntagszuschlag (Basis=Lohn)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6">
          <cell r="A56" t="str">
            <v>Nachtarbeiteit, 22-6 Uhr</v>
          </cell>
        </row>
        <row r="57">
          <cell r="A57" t="str">
            <v>Schichtzulage (2. Schicht)</v>
          </cell>
        </row>
        <row r="58">
          <cell r="A58" t="str">
            <v>Schichtzulage (3. Schicht)</v>
          </cell>
        </row>
        <row r="59">
          <cell r="A59">
            <v>0</v>
          </cell>
        </row>
        <row r="60">
          <cell r="A60">
            <v>0</v>
          </cell>
        </row>
        <row r="68">
          <cell r="A68" t="str">
            <v>Vorarbeiterzuschlag</v>
          </cell>
        </row>
        <row r="69">
          <cell r="A69" t="str">
            <v>Schmutzzulage</v>
          </cell>
        </row>
        <row r="70">
          <cell r="A70" t="str">
            <v>Erschwerniszulage</v>
          </cell>
        </row>
        <row r="71">
          <cell r="A71" t="str">
            <v>Gefahrenzulage</v>
          </cell>
        </row>
        <row r="72">
          <cell r="A72">
            <v>0</v>
          </cell>
        </row>
        <row r="73">
          <cell r="A73">
            <v>0</v>
          </cell>
        </row>
        <row r="74">
          <cell r="A74">
            <v>0</v>
          </cell>
        </row>
        <row r="75">
          <cell r="A75">
            <v>0</v>
          </cell>
        </row>
        <row r="76">
          <cell r="A76">
            <v>0</v>
          </cell>
        </row>
        <row r="77">
          <cell r="A77">
            <v>0</v>
          </cell>
        </row>
        <row r="78">
          <cell r="A78">
            <v>0</v>
          </cell>
        </row>
        <row r="79">
          <cell r="A79">
            <v>0</v>
          </cell>
        </row>
        <row r="80">
          <cell r="A80">
            <v>0</v>
          </cell>
        </row>
        <row r="81">
          <cell r="A81">
            <v>0</v>
          </cell>
        </row>
        <row r="82">
          <cell r="A82">
            <v>0</v>
          </cell>
        </row>
        <row r="83">
          <cell r="A83">
            <v>0</v>
          </cell>
        </row>
        <row r="84">
          <cell r="A84">
            <v>0</v>
          </cell>
        </row>
        <row r="85">
          <cell r="A85">
            <v>0</v>
          </cell>
        </row>
        <row r="86">
          <cell r="A86">
            <v>0</v>
          </cell>
        </row>
        <row r="87">
          <cell r="A87">
            <v>0</v>
          </cell>
        </row>
        <row r="88">
          <cell r="A88">
            <v>0</v>
          </cell>
        </row>
        <row r="89">
          <cell r="A89">
            <v>0</v>
          </cell>
        </row>
        <row r="90">
          <cell r="A90">
            <v>0</v>
          </cell>
        </row>
        <row r="91">
          <cell r="A91">
            <v>0</v>
          </cell>
        </row>
        <row r="92">
          <cell r="A92">
            <v>0</v>
          </cell>
        </row>
        <row r="93">
          <cell r="A93">
            <v>0</v>
          </cell>
        </row>
        <row r="94">
          <cell r="A94">
            <v>0</v>
          </cell>
        </row>
        <row r="100">
          <cell r="A100" t="str">
            <v>kleine Entfernungszul. (&gt;6Std)</v>
          </cell>
        </row>
        <row r="101">
          <cell r="A101" t="str">
            <v>mittlere Entfernungszul. (&gt;11Std)</v>
          </cell>
        </row>
        <row r="102">
          <cell r="A102" t="str">
            <v>große Entfernungszul. (&gt;11Std)</v>
          </cell>
        </row>
        <row r="103">
          <cell r="A103">
            <v>0</v>
          </cell>
        </row>
        <row r="104">
          <cell r="A104" t="str">
            <v>Nächtigungsgeld</v>
          </cell>
        </row>
        <row r="105">
          <cell r="A105">
            <v>0</v>
          </cell>
        </row>
        <row r="106">
          <cell r="A106">
            <v>0</v>
          </cell>
        </row>
        <row r="107">
          <cell r="A107">
            <v>0</v>
          </cell>
        </row>
        <row r="108">
          <cell r="A108">
            <v>0</v>
          </cell>
        </row>
        <row r="109">
          <cell r="A109">
            <v>0</v>
          </cell>
        </row>
        <row r="110">
          <cell r="A110">
            <v>0</v>
          </cell>
        </row>
        <row r="111">
          <cell r="A111">
            <v>0</v>
          </cell>
        </row>
        <row r="114">
          <cell r="A114" t="str">
            <v>Montagezulage</v>
          </cell>
        </row>
        <row r="115">
          <cell r="A115">
            <v>0</v>
          </cell>
        </row>
        <row r="116">
          <cell r="A116">
            <v>0</v>
          </cell>
        </row>
        <row r="119">
          <cell r="A119">
            <v>0</v>
          </cell>
        </row>
        <row r="120">
          <cell r="A120">
            <v>0</v>
          </cell>
        </row>
        <row r="121">
          <cell r="A121">
            <v>0</v>
          </cell>
        </row>
        <row r="122">
          <cell r="A122">
            <v>0</v>
          </cell>
        </row>
        <row r="123">
          <cell r="A123">
            <v>0</v>
          </cell>
        </row>
        <row r="124">
          <cell r="A124">
            <v>0</v>
          </cell>
        </row>
      </sheetData>
      <sheetData sheetId="3">
        <row r="51">
          <cell r="L51" t="str">
            <v/>
          </cell>
        </row>
        <row r="52">
          <cell r="L52" t="str">
            <v/>
          </cell>
        </row>
        <row r="54">
          <cell r="L54" t="str">
            <v xml:space="preserve">Umlage UNPRODUKTIVE ZEITEN erscheinen mit 20,95% recht hoch! </v>
          </cell>
        </row>
        <row r="55">
          <cell r="L55" t="str">
            <v/>
          </cell>
        </row>
        <row r="96">
          <cell r="L96" t="str">
            <v/>
          </cell>
        </row>
        <row r="135">
          <cell r="L135" t="str">
            <v/>
          </cell>
        </row>
        <row r="136">
          <cell r="L136" t="str">
            <v/>
          </cell>
        </row>
        <row r="137">
          <cell r="L137" t="str">
            <v/>
          </cell>
        </row>
        <row r="158">
          <cell r="L158" t="str">
            <v/>
          </cell>
        </row>
        <row r="178">
          <cell r="L178" t="str">
            <v/>
          </cell>
        </row>
        <row r="197">
          <cell r="L197" t="str">
            <v/>
          </cell>
        </row>
        <row r="198">
          <cell r="L198" t="str">
            <v/>
          </cell>
        </row>
        <row r="211">
          <cell r="L211" t="str">
            <v/>
          </cell>
        </row>
        <row r="238">
          <cell r="L238" t="str">
            <v/>
          </cell>
        </row>
        <row r="252">
          <cell r="A252" t="str">
            <v/>
          </cell>
        </row>
        <row r="253">
          <cell r="A253" t="str">
            <v/>
          </cell>
        </row>
        <row r="254">
          <cell r="A254" t="str">
            <v/>
          </cell>
        </row>
        <row r="255">
          <cell r="A255" t="str">
            <v/>
          </cell>
        </row>
        <row r="256">
          <cell r="A256" t="str">
            <v/>
          </cell>
        </row>
        <row r="266">
          <cell r="L266" t="str">
            <v xml:space="preserve">Bitte prüfen Sie die Höhe des Gesamtzuschlages auf die Personalkosten (H). Er beträgt 81,776%! </v>
          </cell>
        </row>
        <row r="267">
          <cell r="L267" t="str">
            <v/>
          </cell>
        </row>
        <row r="272">
          <cell r="F272" t="str">
            <v>Nein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L_AZ.XLS"/>
      <sheetName val="SV_SATZ.XLS"/>
      <sheetName val="KALK.XLS"/>
      <sheetName val="LOHNNK"/>
      <sheetName val="KV-TAB 2015 gewichtet"/>
      <sheetName val="Schlechtwetter"/>
    </sheetNames>
    <sheetDataSet>
      <sheetData sheetId="0">
        <row r="58">
          <cell r="H58">
            <v>39</v>
          </cell>
          <cell r="I58">
            <v>39</v>
          </cell>
        </row>
        <row r="79">
          <cell r="H79">
            <v>7.6314285714285699</v>
          </cell>
        </row>
        <row r="86">
          <cell r="H86">
            <v>4.29</v>
          </cell>
        </row>
        <row r="93">
          <cell r="H93">
            <v>0.5</v>
          </cell>
        </row>
        <row r="108">
          <cell r="H108">
            <v>25.86</v>
          </cell>
          <cell r="I108">
            <v>25.892318076923083</v>
          </cell>
        </row>
        <row r="115">
          <cell r="H115">
            <v>1.35</v>
          </cell>
          <cell r="I115">
            <v>1.35</v>
          </cell>
        </row>
        <row r="120">
          <cell r="H120">
            <v>2</v>
          </cell>
          <cell r="I120">
            <v>2</v>
          </cell>
        </row>
        <row r="139">
          <cell r="H139">
            <v>13.85</v>
          </cell>
          <cell r="I139">
            <v>13.655696616857176</v>
          </cell>
        </row>
        <row r="155">
          <cell r="H155">
            <v>5.21</v>
          </cell>
        </row>
        <row r="161">
          <cell r="H161">
            <v>2</v>
          </cell>
          <cell r="I161">
            <v>2</v>
          </cell>
        </row>
        <row r="168">
          <cell r="H168">
            <v>1.31</v>
          </cell>
        </row>
        <row r="174">
          <cell r="H174">
            <v>0.19</v>
          </cell>
        </row>
        <row r="184">
          <cell r="H184">
            <v>0.28000000000000003</v>
          </cell>
        </row>
        <row r="185">
          <cell r="I185">
            <v>0.27500000000000002</v>
          </cell>
        </row>
        <row r="190">
          <cell r="H190">
            <v>0.5</v>
          </cell>
        </row>
        <row r="196">
          <cell r="H196">
            <v>193.66857142857143</v>
          </cell>
          <cell r="I196">
            <v>193.3268814000231</v>
          </cell>
        </row>
        <row r="197">
          <cell r="H197">
            <v>0.51634604036350762</v>
          </cell>
          <cell r="I197">
            <v>0.51725864130133348</v>
          </cell>
        </row>
      </sheetData>
      <sheetData sheetId="1">
        <row r="12">
          <cell r="G12">
            <v>0.5</v>
          </cell>
          <cell r="H12">
            <v>0.5</v>
          </cell>
        </row>
        <row r="15">
          <cell r="G15">
            <v>26.9</v>
          </cell>
          <cell r="H15">
            <v>26.7</v>
          </cell>
        </row>
        <row r="27">
          <cell r="E27">
            <v>4.5000000000000005E-3</v>
          </cell>
        </row>
        <row r="29">
          <cell r="E29">
            <v>3.7000000000000005E-2</v>
          </cell>
          <cell r="F29">
            <v>3.85E-2</v>
          </cell>
        </row>
        <row r="31">
          <cell r="E31">
            <v>1.3000000000000001E-2</v>
          </cell>
        </row>
        <row r="39">
          <cell r="E39">
            <v>4650</v>
          </cell>
        </row>
      </sheetData>
      <sheetData sheetId="2">
        <row r="6">
          <cell r="L6">
            <v>0.51634604036350762</v>
          </cell>
          <cell r="M6">
            <v>0.51725864130133348</v>
          </cell>
        </row>
        <row r="8">
          <cell r="L8">
            <v>26.9</v>
          </cell>
          <cell r="M8">
            <v>26.7</v>
          </cell>
        </row>
        <row r="12">
          <cell r="L12">
            <v>0.65524312522129113</v>
          </cell>
          <cell r="M12">
            <v>0.65536669852878948</v>
          </cell>
        </row>
        <row r="21">
          <cell r="L21">
            <v>12.5903688</v>
          </cell>
          <cell r="M21">
            <v>12.8697499</v>
          </cell>
        </row>
        <row r="409">
          <cell r="M409">
            <v>4.6753751633425669</v>
          </cell>
        </row>
        <row r="418">
          <cell r="L418">
            <v>94.15794522774496</v>
          </cell>
          <cell r="M418">
            <v>95.206771630882429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mm KV-Daten"/>
      <sheetName val="Stamm Pers.NK"/>
      <sheetName val="Projekt"/>
      <sheetName val="K2 2020"/>
      <sheetName val=" K3 2020 MLP"/>
      <sheetName val=" K3 2020 Regie1"/>
      <sheetName val=" K3 2020 Regie2"/>
      <sheetName val=" K3 1999"/>
    </sheetNames>
    <sheetDataSet>
      <sheetData sheetId="0">
        <row r="7">
          <cell r="A7" t="str">
            <v>LG Techniker</v>
          </cell>
        </row>
        <row r="8">
          <cell r="A8" t="str">
            <v>LG 1 Spitzenfacharbeiter</v>
          </cell>
        </row>
        <row r="9">
          <cell r="A9" t="str">
            <v>LG 2 Qualifizierter Facharbeiter</v>
          </cell>
        </row>
        <row r="10">
          <cell r="A10" t="str">
            <v xml:space="preserve">LG 3 Facharbeiter </v>
          </cell>
        </row>
        <row r="11">
          <cell r="A11" t="str">
            <v>LG 4 Besonders qualifizierter Arbeitnehmer</v>
          </cell>
        </row>
        <row r="12">
          <cell r="A12" t="str">
            <v>LG 5 Qualifizierter Arbeitnehmer</v>
          </cell>
        </row>
        <row r="13">
          <cell r="A13" t="str">
            <v>LG 6 Arbeitnehmer mit Zweckausbildung</v>
          </cell>
        </row>
        <row r="14">
          <cell r="A14" t="str">
            <v>LG 7 Arbeitnehmer ohne Zweckausbildung</v>
          </cell>
        </row>
        <row r="15">
          <cell r="A15"/>
        </row>
        <row r="16">
          <cell r="A16" t="str">
            <v>1. Lehrjahr</v>
          </cell>
        </row>
        <row r="17">
          <cell r="A17" t="str">
            <v>2. Lehrjahr</v>
          </cell>
        </row>
        <row r="18">
          <cell r="A18" t="str">
            <v>3. Lehrjahr</v>
          </cell>
        </row>
        <row r="19">
          <cell r="A19" t="str">
            <v>4. Lehrjahr</v>
          </cell>
        </row>
        <row r="20">
          <cell r="A20"/>
        </row>
        <row r="21">
          <cell r="A21"/>
        </row>
        <row r="22">
          <cell r="A22"/>
        </row>
        <row r="23">
          <cell r="A23"/>
        </row>
        <row r="24">
          <cell r="A24"/>
        </row>
        <row r="25">
          <cell r="A25"/>
        </row>
        <row r="26">
          <cell r="A26"/>
        </row>
        <row r="27">
          <cell r="A27"/>
        </row>
        <row r="28">
          <cell r="A28"/>
        </row>
        <row r="29">
          <cell r="A29"/>
        </row>
        <row r="30">
          <cell r="A30"/>
        </row>
        <row r="31">
          <cell r="A31"/>
        </row>
        <row r="32">
          <cell r="A32"/>
        </row>
        <row r="33">
          <cell r="A33"/>
        </row>
        <row r="39">
          <cell r="A39" t="str">
            <v>Zeitausgleich 25%</v>
          </cell>
        </row>
        <row r="40">
          <cell r="A40"/>
        </row>
        <row r="41">
          <cell r="A41" t="str">
            <v>Überstunde 50%</v>
          </cell>
        </row>
        <row r="42">
          <cell r="A42" t="str">
            <v>Überstunde 75%</v>
          </cell>
        </row>
        <row r="43">
          <cell r="A43" t="str">
            <v>Überstunde 100%</v>
          </cell>
        </row>
        <row r="44">
          <cell r="A44"/>
        </row>
        <row r="45">
          <cell r="A45"/>
        </row>
        <row r="46">
          <cell r="A46"/>
        </row>
        <row r="47">
          <cell r="A47"/>
        </row>
        <row r="48">
          <cell r="A48"/>
        </row>
        <row r="50">
          <cell r="A50" t="str">
            <v>Sonntagszuschlag (Basis=Lohn)</v>
          </cell>
        </row>
        <row r="51">
          <cell r="A51"/>
        </row>
        <row r="52">
          <cell r="A52"/>
        </row>
        <row r="53">
          <cell r="A53"/>
        </row>
        <row r="54">
          <cell r="A54"/>
        </row>
        <row r="55">
          <cell r="A55"/>
        </row>
        <row r="56">
          <cell r="A56"/>
        </row>
        <row r="57">
          <cell r="A57"/>
        </row>
        <row r="58">
          <cell r="A58"/>
        </row>
        <row r="59">
          <cell r="A59"/>
        </row>
        <row r="61">
          <cell r="A61" t="str">
            <v>Nachtarbeitszulage (€), 22–6 Uhr</v>
          </cell>
        </row>
        <row r="62">
          <cell r="A62" t="str">
            <v>Schichtzulage (€), 2. Schicht</v>
          </cell>
        </row>
        <row r="63">
          <cell r="A63"/>
        </row>
        <row r="64">
          <cell r="A64"/>
        </row>
        <row r="65">
          <cell r="A65"/>
        </row>
        <row r="71">
          <cell r="A71" t="str">
            <v>Vorarbeiterzuschlag</v>
          </cell>
        </row>
        <row r="72">
          <cell r="A72" t="str">
            <v>Schmutzzulage</v>
          </cell>
        </row>
        <row r="73">
          <cell r="A73" t="str">
            <v>Erschwerniszulage</v>
          </cell>
        </row>
        <row r="74">
          <cell r="A74" t="str">
            <v>Gefahrenzulage</v>
          </cell>
        </row>
        <row r="75">
          <cell r="A75"/>
        </row>
        <row r="76">
          <cell r="A76"/>
        </row>
        <row r="77">
          <cell r="A77"/>
        </row>
        <row r="78">
          <cell r="A78"/>
        </row>
        <row r="79">
          <cell r="A79"/>
        </row>
        <row r="80">
          <cell r="A80"/>
        </row>
        <row r="81">
          <cell r="A81"/>
        </row>
        <row r="82">
          <cell r="A82"/>
        </row>
        <row r="83">
          <cell r="A83"/>
        </row>
        <row r="84">
          <cell r="A84"/>
        </row>
        <row r="85">
          <cell r="A85"/>
        </row>
        <row r="86">
          <cell r="A86"/>
        </row>
        <row r="87">
          <cell r="A87"/>
        </row>
        <row r="88">
          <cell r="A88"/>
        </row>
        <row r="89">
          <cell r="A89"/>
        </row>
        <row r="90">
          <cell r="A90"/>
        </row>
        <row r="91">
          <cell r="A91"/>
        </row>
        <row r="92">
          <cell r="A92"/>
        </row>
        <row r="93">
          <cell r="A93"/>
        </row>
        <row r="94">
          <cell r="A94"/>
        </row>
        <row r="95">
          <cell r="A95"/>
        </row>
        <row r="96">
          <cell r="A96"/>
        </row>
        <row r="97">
          <cell r="A97"/>
        </row>
        <row r="103">
          <cell r="A103" t="str">
            <v>kleine Entfernungszulage (&gt;6Std)</v>
          </cell>
        </row>
        <row r="104">
          <cell r="A104" t="str">
            <v>mittlere Entfernungszulage (&gt;11Std)</v>
          </cell>
        </row>
        <row r="105">
          <cell r="A105" t="str">
            <v>große Entfernungszulage (&gt;11Std + Nächt.)</v>
          </cell>
        </row>
        <row r="106">
          <cell r="A106"/>
        </row>
        <row r="107">
          <cell r="A107" t="str">
            <v>Nächtigungsgeld</v>
          </cell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7">
          <cell r="A117" t="str">
            <v>Montagezulage</v>
          </cell>
        </row>
        <row r="118">
          <cell r="A118"/>
        </row>
        <row r="119">
          <cell r="A119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</sheetData>
      <sheetData sheetId="1"/>
      <sheetData sheetId="2">
        <row r="5">
          <cell r="D5" t="str">
            <v>Stahlbau NN GmbH</v>
          </cell>
        </row>
        <row r="242">
          <cell r="A242" t="str">
            <v/>
          </cell>
        </row>
        <row r="243">
          <cell r="A243" t="str">
            <v>Fertigungsgemeinkosten</v>
          </cell>
        </row>
        <row r="244">
          <cell r="A244" t="str">
            <v>Bauleitungskosten (personelle BGK)</v>
          </cell>
        </row>
        <row r="245">
          <cell r="A245" t="str">
            <v>Eigene Kalkulation1</v>
          </cell>
        </row>
        <row r="246">
          <cell r="A246" t="str">
            <v/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L_AZ.XLS"/>
      <sheetName val="SV_SATZ.XLS"/>
      <sheetName val="KALK.XLS"/>
      <sheetName val="LOHNNK"/>
      <sheetName val="KV-TAB 2015 gewichtet"/>
      <sheetName val="Schlechtwetter"/>
    </sheetNames>
    <sheetDataSet>
      <sheetData sheetId="0">
        <row r="160">
          <cell r="I160">
            <v>2.25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56ED4-2202-40A2-8B73-3DCA5FF3A7BE}">
  <sheetPr>
    <tabColor theme="7" tint="0.39997558519241921"/>
  </sheetPr>
  <dimension ref="A1:L27"/>
  <sheetViews>
    <sheetView showGridLines="0" tabSelected="1" zoomScaleNormal="100" workbookViewId="0">
      <selection activeCell="A2" sqref="A2:E4"/>
    </sheetView>
  </sheetViews>
  <sheetFormatPr baseColWidth="10" defaultColWidth="10.6640625" defaultRowHeight="13.15" x14ac:dyDescent="0.4"/>
  <cols>
    <col min="1" max="1" width="2.21875" style="1" customWidth="1"/>
    <col min="2" max="4" width="6.88671875" style="1" customWidth="1"/>
    <col min="5" max="6" width="6.109375" style="1" customWidth="1"/>
    <col min="7" max="7" width="6.6640625" style="1" customWidth="1"/>
    <col min="8" max="9" width="6.109375" style="1" customWidth="1"/>
    <col min="10" max="10" width="6.6640625" style="1" customWidth="1"/>
    <col min="11" max="11" width="6.109375" style="1" customWidth="1"/>
    <col min="12" max="12" width="7.5" style="1" customWidth="1"/>
    <col min="13" max="13" width="3.88671875" style="1" customWidth="1"/>
    <col min="14" max="16384" width="10.6640625" style="1"/>
  </cols>
  <sheetData>
    <row r="1" spans="1:12" ht="18" x14ac:dyDescent="0.55000000000000004">
      <c r="A1" s="32" t="s">
        <v>54</v>
      </c>
      <c r="B1" s="31"/>
      <c r="C1" s="31"/>
      <c r="D1" s="31"/>
      <c r="E1" s="30" t="s">
        <v>53</v>
      </c>
      <c r="F1" s="213" t="s">
        <v>72</v>
      </c>
      <c r="G1" s="214"/>
      <c r="H1" s="214"/>
      <c r="I1" s="214"/>
      <c r="J1" s="214"/>
      <c r="K1" s="214"/>
      <c r="L1" s="214"/>
    </row>
    <row r="2" spans="1:12" ht="17.45" customHeight="1" x14ac:dyDescent="0.4">
      <c r="A2" s="72" t="s">
        <v>71</v>
      </c>
      <c r="B2" s="73"/>
      <c r="C2" s="73"/>
      <c r="D2" s="73"/>
      <c r="E2" s="74"/>
      <c r="F2" s="213"/>
      <c r="G2" s="214"/>
      <c r="H2" s="214"/>
      <c r="I2" s="215"/>
      <c r="J2" s="215"/>
      <c r="K2" s="215"/>
      <c r="L2" s="215"/>
    </row>
    <row r="3" spans="1:12" ht="17.45" customHeight="1" x14ac:dyDescent="0.4">
      <c r="A3" s="75"/>
      <c r="B3" s="76"/>
      <c r="C3" s="76"/>
      <c r="D3" s="76"/>
      <c r="E3" s="77"/>
      <c r="F3" s="29" t="s">
        <v>52</v>
      </c>
      <c r="G3" s="81" t="s">
        <v>73</v>
      </c>
      <c r="H3" s="82"/>
      <c r="I3" s="88" t="s">
        <v>51</v>
      </c>
      <c r="J3" s="89"/>
      <c r="K3" s="111">
        <v>44576</v>
      </c>
      <c r="L3" s="112"/>
    </row>
    <row r="4" spans="1:12" ht="17.45" customHeight="1" thickBot="1" x14ac:dyDescent="0.45">
      <c r="A4" s="78"/>
      <c r="B4" s="79"/>
      <c r="C4" s="79"/>
      <c r="D4" s="79"/>
      <c r="E4" s="80"/>
      <c r="F4" s="28" t="s">
        <v>50</v>
      </c>
      <c r="G4" s="104" t="s">
        <v>74</v>
      </c>
      <c r="H4" s="104"/>
      <c r="I4" s="87" t="s">
        <v>49</v>
      </c>
      <c r="J4" s="87"/>
      <c r="K4" s="87"/>
      <c r="L4" s="87"/>
    </row>
    <row r="5" spans="1:12" ht="22.9" customHeight="1" x14ac:dyDescent="0.4">
      <c r="A5" s="99"/>
      <c r="B5" s="83" t="s">
        <v>48</v>
      </c>
      <c r="C5" s="84"/>
      <c r="D5" s="83" t="s">
        <v>47</v>
      </c>
      <c r="E5" s="102"/>
      <c r="F5" s="103"/>
      <c r="G5" s="99" t="s">
        <v>46</v>
      </c>
      <c r="H5" s="83" t="s">
        <v>45</v>
      </c>
      <c r="I5" s="84"/>
      <c r="J5" s="99" t="s">
        <v>44</v>
      </c>
      <c r="K5" s="83" t="s">
        <v>75</v>
      </c>
      <c r="L5" s="84"/>
    </row>
    <row r="6" spans="1:12" ht="36.4" customHeight="1" x14ac:dyDescent="0.4">
      <c r="A6" s="99"/>
      <c r="B6" s="85"/>
      <c r="C6" s="86"/>
      <c r="D6" s="85"/>
      <c r="E6" s="113" t="s">
        <v>43</v>
      </c>
      <c r="F6" s="114"/>
      <c r="G6" s="101"/>
      <c r="H6" s="85"/>
      <c r="I6" s="86"/>
      <c r="J6" s="101"/>
      <c r="K6" s="85"/>
      <c r="L6" s="86"/>
    </row>
    <row r="7" spans="1:12" ht="13.15" customHeight="1" x14ac:dyDescent="0.4">
      <c r="A7" s="99"/>
      <c r="B7" s="115"/>
      <c r="C7" s="116"/>
      <c r="D7" s="96" t="s">
        <v>42</v>
      </c>
      <c r="E7" s="96" t="s">
        <v>41</v>
      </c>
      <c r="F7" s="21" t="s">
        <v>15</v>
      </c>
      <c r="G7" s="21" t="s">
        <v>15</v>
      </c>
      <c r="H7" s="96" t="s">
        <v>40</v>
      </c>
      <c r="I7" s="21" t="s">
        <v>15</v>
      </c>
      <c r="J7" s="21" t="s">
        <v>15</v>
      </c>
      <c r="K7" s="96" t="s">
        <v>39</v>
      </c>
      <c r="L7" s="21" t="s">
        <v>15</v>
      </c>
    </row>
    <row r="8" spans="1:12" x14ac:dyDescent="0.4">
      <c r="A8" s="101"/>
      <c r="B8" s="85"/>
      <c r="C8" s="86"/>
      <c r="D8" s="97"/>
      <c r="E8" s="97"/>
      <c r="F8" s="18" t="s">
        <v>38</v>
      </c>
      <c r="G8" s="18" t="s">
        <v>37</v>
      </c>
      <c r="H8" s="97"/>
      <c r="I8" s="18" t="s">
        <v>36</v>
      </c>
      <c r="J8" s="18" t="s">
        <v>35</v>
      </c>
      <c r="K8" s="97"/>
      <c r="L8" s="18" t="s">
        <v>34</v>
      </c>
    </row>
    <row r="9" spans="1:12" ht="13.5" thickBot="1" x14ac:dyDescent="0.45">
      <c r="A9" s="15" t="s">
        <v>33</v>
      </c>
      <c r="B9" s="129" t="s">
        <v>32</v>
      </c>
      <c r="C9" s="129"/>
      <c r="D9" s="15" t="s">
        <v>31</v>
      </c>
      <c r="E9" s="15" t="s">
        <v>30</v>
      </c>
      <c r="F9" s="15" t="s">
        <v>29</v>
      </c>
      <c r="G9" s="15" t="s">
        <v>28</v>
      </c>
      <c r="H9" s="15" t="s">
        <v>27</v>
      </c>
      <c r="I9" s="15" t="s">
        <v>26</v>
      </c>
      <c r="J9" s="15" t="s">
        <v>25</v>
      </c>
      <c r="K9" s="15" t="s">
        <v>24</v>
      </c>
      <c r="L9" s="15" t="s">
        <v>23</v>
      </c>
    </row>
    <row r="10" spans="1:12" ht="24" customHeight="1" x14ac:dyDescent="0.4">
      <c r="A10" s="12">
        <v>1</v>
      </c>
      <c r="B10" s="117" t="s">
        <v>22</v>
      </c>
      <c r="C10" s="117"/>
      <c r="D10" s="27">
        <v>1</v>
      </c>
      <c r="E10" s="25">
        <f>'K2a Zuschläge für ...'!K23</f>
        <v>0.245888</v>
      </c>
      <c r="F10" s="6">
        <f t="shared" ref="F10:F15" si="0">E10*D10</f>
        <v>0.245888</v>
      </c>
      <c r="G10" s="8">
        <f t="shared" ref="G10:G15" si="1">F10+D10</f>
        <v>1.2458879999999999</v>
      </c>
      <c r="H10" s="7">
        <v>0.17499999999999999</v>
      </c>
      <c r="I10" s="8">
        <f t="shared" ref="I10:I15" si="2">G10*H10</f>
        <v>0.21803039999999996</v>
      </c>
      <c r="J10" s="8">
        <f t="shared" ref="J10:J15" si="3">I10+G10</f>
        <v>1.4639183999999998</v>
      </c>
      <c r="K10" s="7">
        <v>1.4999999999999999E-2</v>
      </c>
      <c r="L10" s="6">
        <f t="shared" ref="L10:L15" si="4">J10*K10</f>
        <v>2.1958775999999996E-2</v>
      </c>
    </row>
    <row r="11" spans="1:12" ht="24" customHeight="1" x14ac:dyDescent="0.4">
      <c r="A11" s="9">
        <v>2</v>
      </c>
      <c r="B11" s="117" t="s">
        <v>81</v>
      </c>
      <c r="C11" s="117"/>
      <c r="D11" s="26">
        <v>1</v>
      </c>
      <c r="E11" s="25">
        <f>'K2a Zuschläge für ...'!K24</f>
        <v>0.1628288</v>
      </c>
      <c r="F11" s="6">
        <f t="shared" si="0"/>
        <v>0.1628288</v>
      </c>
      <c r="G11" s="8">
        <f t="shared" si="1"/>
        <v>1.1628288</v>
      </c>
      <c r="H11" s="7">
        <v>0.15</v>
      </c>
      <c r="I11" s="8">
        <f t="shared" si="2"/>
        <v>0.17442431999999999</v>
      </c>
      <c r="J11" s="8">
        <f t="shared" si="3"/>
        <v>1.33725312</v>
      </c>
      <c r="K11" s="7">
        <v>1.4999999999999999E-2</v>
      </c>
      <c r="L11" s="6">
        <f t="shared" si="4"/>
        <v>2.0058796799999997E-2</v>
      </c>
    </row>
    <row r="12" spans="1:12" ht="24" customHeight="1" x14ac:dyDescent="0.4">
      <c r="A12" s="9">
        <v>3</v>
      </c>
      <c r="B12" s="117"/>
      <c r="C12" s="117"/>
      <c r="D12" s="26">
        <v>1</v>
      </c>
      <c r="E12" s="25">
        <f>'K2a Zuschläge für ...'!K25</f>
        <v>0</v>
      </c>
      <c r="F12" s="6">
        <f t="shared" si="0"/>
        <v>0</v>
      </c>
      <c r="G12" s="8">
        <f t="shared" si="1"/>
        <v>1</v>
      </c>
      <c r="H12" s="7"/>
      <c r="I12" s="8">
        <f t="shared" si="2"/>
        <v>0</v>
      </c>
      <c r="J12" s="8">
        <f t="shared" si="3"/>
        <v>1</v>
      </c>
      <c r="K12" s="7"/>
      <c r="L12" s="6">
        <f t="shared" si="4"/>
        <v>0</v>
      </c>
    </row>
    <row r="13" spans="1:12" ht="24" customHeight="1" x14ac:dyDescent="0.4">
      <c r="A13" s="9">
        <v>4</v>
      </c>
      <c r="B13" s="117"/>
      <c r="C13" s="117"/>
      <c r="D13" s="26">
        <v>1</v>
      </c>
      <c r="E13" s="25">
        <f>'K2a Zuschläge für ...'!K26</f>
        <v>0</v>
      </c>
      <c r="F13" s="6">
        <f t="shared" si="0"/>
        <v>0</v>
      </c>
      <c r="G13" s="8">
        <f t="shared" si="1"/>
        <v>1</v>
      </c>
      <c r="H13" s="7"/>
      <c r="I13" s="8">
        <f t="shared" si="2"/>
        <v>0</v>
      </c>
      <c r="J13" s="8">
        <f t="shared" si="3"/>
        <v>1</v>
      </c>
      <c r="K13" s="7"/>
      <c r="L13" s="6">
        <f t="shared" si="4"/>
        <v>0</v>
      </c>
    </row>
    <row r="14" spans="1:12" ht="24" customHeight="1" x14ac:dyDescent="0.4">
      <c r="A14" s="9">
        <v>5</v>
      </c>
      <c r="B14" s="117"/>
      <c r="C14" s="117"/>
      <c r="D14" s="26">
        <v>1</v>
      </c>
      <c r="E14" s="25">
        <f>'K2a Zuschläge für ...'!K27</f>
        <v>0</v>
      </c>
      <c r="F14" s="6">
        <f t="shared" si="0"/>
        <v>0</v>
      </c>
      <c r="G14" s="8">
        <f t="shared" si="1"/>
        <v>1</v>
      </c>
      <c r="H14" s="7"/>
      <c r="I14" s="8">
        <f t="shared" si="2"/>
        <v>0</v>
      </c>
      <c r="J14" s="8">
        <f t="shared" si="3"/>
        <v>1</v>
      </c>
      <c r="K14" s="7"/>
      <c r="L14" s="6">
        <f t="shared" si="4"/>
        <v>0</v>
      </c>
    </row>
    <row r="15" spans="1:12" ht="24" customHeight="1" thickBot="1" x14ac:dyDescent="0.45">
      <c r="A15" s="9">
        <v>6</v>
      </c>
      <c r="B15" s="117"/>
      <c r="C15" s="117"/>
      <c r="D15" s="26">
        <v>1</v>
      </c>
      <c r="E15" s="25">
        <f>'K2a Zuschläge für ...'!K28</f>
        <v>0</v>
      </c>
      <c r="F15" s="6">
        <f t="shared" si="0"/>
        <v>0</v>
      </c>
      <c r="G15" s="8">
        <f t="shared" si="1"/>
        <v>1</v>
      </c>
      <c r="H15" s="23"/>
      <c r="I15" s="24">
        <f t="shared" si="2"/>
        <v>0</v>
      </c>
      <c r="J15" s="24">
        <f t="shared" si="3"/>
        <v>1</v>
      </c>
      <c r="K15" s="23"/>
      <c r="L15" s="22">
        <f t="shared" si="4"/>
        <v>0</v>
      </c>
    </row>
    <row r="16" spans="1:12" ht="34.5" customHeight="1" x14ac:dyDescent="0.4">
      <c r="A16" s="98"/>
      <c r="B16" s="98" t="s">
        <v>21</v>
      </c>
      <c r="C16" s="115" t="s">
        <v>20</v>
      </c>
      <c r="D16" s="116"/>
      <c r="E16" s="115" t="s">
        <v>19</v>
      </c>
      <c r="F16" s="116"/>
      <c r="G16" s="115" t="s">
        <v>18</v>
      </c>
      <c r="H16" s="90" t="s">
        <v>17</v>
      </c>
      <c r="I16" s="91"/>
      <c r="J16" s="91"/>
      <c r="K16" s="91"/>
      <c r="L16" s="92"/>
    </row>
    <row r="17" spans="1:12" ht="25.35" customHeight="1" x14ac:dyDescent="0.4">
      <c r="A17" s="99"/>
      <c r="B17" s="101"/>
      <c r="C17" s="85"/>
      <c r="D17" s="86"/>
      <c r="E17" s="85"/>
      <c r="F17" s="86"/>
      <c r="G17" s="85"/>
      <c r="H17" s="93"/>
      <c r="I17" s="94"/>
      <c r="J17" s="94"/>
      <c r="K17" s="94"/>
      <c r="L17" s="95"/>
    </row>
    <row r="18" spans="1:12" ht="15" customHeight="1" x14ac:dyDescent="0.4">
      <c r="A18" s="99"/>
      <c r="B18" s="21" t="s">
        <v>15</v>
      </c>
      <c r="C18" s="96" t="s">
        <v>16</v>
      </c>
      <c r="D18" s="21" t="s">
        <v>15</v>
      </c>
      <c r="E18" s="96" t="s">
        <v>16</v>
      </c>
      <c r="F18" s="21" t="s">
        <v>15</v>
      </c>
      <c r="G18" s="20" t="s">
        <v>15</v>
      </c>
      <c r="H18" s="70"/>
      <c r="I18" s="71"/>
      <c r="J18" s="71"/>
      <c r="K18" s="71"/>
      <c r="L18" s="19" t="s">
        <v>14</v>
      </c>
    </row>
    <row r="19" spans="1:12" ht="15" customHeight="1" x14ac:dyDescent="0.4">
      <c r="A19" s="99"/>
      <c r="B19" s="18" t="s">
        <v>13</v>
      </c>
      <c r="C19" s="97"/>
      <c r="D19" s="18" t="s">
        <v>12</v>
      </c>
      <c r="E19" s="97"/>
      <c r="F19" s="18" t="s">
        <v>11</v>
      </c>
      <c r="G19" s="17" t="s">
        <v>10</v>
      </c>
      <c r="H19" s="70"/>
      <c r="I19" s="71"/>
      <c r="J19" s="71"/>
      <c r="K19" s="71"/>
      <c r="L19" s="16" t="s">
        <v>9</v>
      </c>
    </row>
    <row r="20" spans="1:12" ht="15.4" customHeight="1" thickBot="1" x14ac:dyDescent="0.45">
      <c r="A20" s="100"/>
      <c r="B20" s="15" t="s">
        <v>8</v>
      </c>
      <c r="C20" s="15" t="s">
        <v>7</v>
      </c>
      <c r="D20" s="15" t="s">
        <v>6</v>
      </c>
      <c r="E20" s="15" t="s">
        <v>5</v>
      </c>
      <c r="F20" s="15" t="s">
        <v>4</v>
      </c>
      <c r="G20" s="14" t="s">
        <v>3</v>
      </c>
      <c r="H20" s="68" t="s">
        <v>2</v>
      </c>
      <c r="I20" s="69"/>
      <c r="J20" s="69"/>
      <c r="K20" s="69"/>
      <c r="L20" s="13" t="s">
        <v>1</v>
      </c>
    </row>
    <row r="21" spans="1:12" ht="24.4" customHeight="1" x14ac:dyDescent="0.4">
      <c r="A21" s="12">
        <v>1</v>
      </c>
      <c r="B21" s="8">
        <f t="shared" ref="B21:B26" si="5">L10+J10</f>
        <v>1.4858771759999998</v>
      </c>
      <c r="C21" s="7">
        <v>0.03</v>
      </c>
      <c r="D21" s="6">
        <f t="shared" ref="D21:D26" si="6">B21*C21</f>
        <v>4.4576315279999994E-2</v>
      </c>
      <c r="E21" s="7">
        <v>0.05</v>
      </c>
      <c r="F21" s="6">
        <f t="shared" ref="F21:F26" si="7">B21*E21</f>
        <v>7.4293858799999987E-2</v>
      </c>
      <c r="G21" s="5">
        <f t="shared" ref="G21:G26" si="8">B21+D21+F21</f>
        <v>1.6047473500799998</v>
      </c>
      <c r="H21" s="108" t="str">
        <f t="shared" ref="H21:H26" si="9">IF(B10=0,"",B10)</f>
        <v>Alle Kostenarten</v>
      </c>
      <c r="I21" s="109"/>
      <c r="J21" s="109"/>
      <c r="K21" s="110"/>
      <c r="L21" s="11">
        <f t="shared" ref="L21:L26" si="10">IF(H21&lt;&gt;"",G21-D10,"")</f>
        <v>0.6047473500799998</v>
      </c>
    </row>
    <row r="22" spans="1:12" ht="24.4" customHeight="1" x14ac:dyDescent="0.4">
      <c r="A22" s="9">
        <v>2</v>
      </c>
      <c r="B22" s="8">
        <f t="shared" si="5"/>
        <v>1.3573119167999999</v>
      </c>
      <c r="C22" s="7">
        <v>0.01</v>
      </c>
      <c r="D22" s="6">
        <f t="shared" si="6"/>
        <v>1.3573119167999999E-2</v>
      </c>
      <c r="E22" s="7">
        <v>2.5000000000000001E-2</v>
      </c>
      <c r="F22" s="6">
        <f t="shared" si="7"/>
        <v>3.393279792E-2</v>
      </c>
      <c r="G22" s="5">
        <f t="shared" si="8"/>
        <v>1.4048178338879997</v>
      </c>
      <c r="H22" s="105" t="str">
        <f t="shared" si="9"/>
        <v>auf Regie Lohn</v>
      </c>
      <c r="I22" s="106"/>
      <c r="J22" s="106"/>
      <c r="K22" s="107"/>
      <c r="L22" s="4">
        <f t="shared" si="10"/>
        <v>0.40481783388799975</v>
      </c>
    </row>
    <row r="23" spans="1:12" ht="24.4" customHeight="1" x14ac:dyDescent="0.4">
      <c r="A23" s="9">
        <v>3</v>
      </c>
      <c r="B23" s="8">
        <f t="shared" si="5"/>
        <v>1</v>
      </c>
      <c r="C23" s="7"/>
      <c r="D23" s="6">
        <f t="shared" si="6"/>
        <v>0</v>
      </c>
      <c r="E23" s="7"/>
      <c r="F23" s="6">
        <f t="shared" si="7"/>
        <v>0</v>
      </c>
      <c r="G23" s="5">
        <f t="shared" si="8"/>
        <v>1</v>
      </c>
      <c r="H23" s="118" t="str">
        <f t="shared" si="9"/>
        <v/>
      </c>
      <c r="I23" s="119"/>
      <c r="J23" s="119"/>
      <c r="K23" s="120"/>
      <c r="L23" s="10" t="str">
        <f t="shared" si="10"/>
        <v/>
      </c>
    </row>
    <row r="24" spans="1:12" ht="24.4" customHeight="1" x14ac:dyDescent="0.4">
      <c r="A24" s="9">
        <v>4</v>
      </c>
      <c r="B24" s="8">
        <f t="shared" si="5"/>
        <v>1</v>
      </c>
      <c r="C24" s="7"/>
      <c r="D24" s="6">
        <f t="shared" si="6"/>
        <v>0</v>
      </c>
      <c r="E24" s="7"/>
      <c r="F24" s="6">
        <f t="shared" si="7"/>
        <v>0</v>
      </c>
      <c r="G24" s="5">
        <f t="shared" si="8"/>
        <v>1</v>
      </c>
      <c r="H24" s="105" t="str">
        <f t="shared" si="9"/>
        <v/>
      </c>
      <c r="I24" s="106"/>
      <c r="J24" s="106"/>
      <c r="K24" s="107"/>
      <c r="L24" s="4" t="str">
        <f t="shared" si="10"/>
        <v/>
      </c>
    </row>
    <row r="25" spans="1:12" ht="24.4" customHeight="1" x14ac:dyDescent="0.4">
      <c r="A25" s="9">
        <v>5</v>
      </c>
      <c r="B25" s="8">
        <f t="shared" si="5"/>
        <v>1</v>
      </c>
      <c r="C25" s="7"/>
      <c r="D25" s="6">
        <f t="shared" si="6"/>
        <v>0</v>
      </c>
      <c r="E25" s="7"/>
      <c r="F25" s="6">
        <f t="shared" si="7"/>
        <v>0</v>
      </c>
      <c r="G25" s="5">
        <f t="shared" si="8"/>
        <v>1</v>
      </c>
      <c r="H25" s="105" t="str">
        <f t="shared" si="9"/>
        <v/>
      </c>
      <c r="I25" s="106"/>
      <c r="J25" s="106"/>
      <c r="K25" s="107"/>
      <c r="L25" s="4" t="str">
        <f t="shared" si="10"/>
        <v/>
      </c>
    </row>
    <row r="26" spans="1:12" ht="24.4" customHeight="1" thickBot="1" x14ac:dyDescent="0.45">
      <c r="A26" s="3">
        <v>6</v>
      </c>
      <c r="B26" s="204">
        <f t="shared" si="5"/>
        <v>1</v>
      </c>
      <c r="C26" s="36"/>
      <c r="D26" s="205">
        <f t="shared" si="6"/>
        <v>0</v>
      </c>
      <c r="E26" s="36"/>
      <c r="F26" s="205">
        <f t="shared" si="7"/>
        <v>0</v>
      </c>
      <c r="G26" s="206">
        <f t="shared" si="8"/>
        <v>1</v>
      </c>
      <c r="H26" s="126" t="str">
        <f t="shared" si="9"/>
        <v/>
      </c>
      <c r="I26" s="127"/>
      <c r="J26" s="127"/>
      <c r="K26" s="128"/>
      <c r="L26" s="2" t="str">
        <f t="shared" si="10"/>
        <v/>
      </c>
    </row>
    <row r="27" spans="1:12" ht="52.5" customHeight="1" x14ac:dyDescent="0.4">
      <c r="A27" s="121"/>
      <c r="B27" s="203"/>
      <c r="C27" s="210"/>
      <c r="D27" s="211"/>
      <c r="E27" s="211"/>
      <c r="F27" s="212"/>
      <c r="G27" s="174"/>
      <c r="H27" s="122"/>
      <c r="I27" s="122"/>
      <c r="J27" s="123"/>
      <c r="K27" s="124" t="s">
        <v>0</v>
      </c>
      <c r="L27" s="125"/>
    </row>
  </sheetData>
  <sheetProtection password="CFD5" sheet="1" objects="1" scenarios="1" formatColumns="0" selectLockedCells="1"/>
  <mergeCells count="48">
    <mergeCell ref="B7:C8"/>
    <mergeCell ref="K7:K8"/>
    <mergeCell ref="B9:C9"/>
    <mergeCell ref="B14:C14"/>
    <mergeCell ref="B10:C10"/>
    <mergeCell ref="B11:C11"/>
    <mergeCell ref="B12:C12"/>
    <mergeCell ref="B13:C13"/>
    <mergeCell ref="H23:K23"/>
    <mergeCell ref="H24:K24"/>
    <mergeCell ref="H25:K25"/>
    <mergeCell ref="A27:B27"/>
    <mergeCell ref="C27:F27"/>
    <mergeCell ref="G27:J27"/>
    <mergeCell ref="K27:L27"/>
    <mergeCell ref="H26:K26"/>
    <mergeCell ref="H22:K22"/>
    <mergeCell ref="H21:K21"/>
    <mergeCell ref="K3:L3"/>
    <mergeCell ref="D5:D6"/>
    <mergeCell ref="E6:F6"/>
    <mergeCell ref="G5:G6"/>
    <mergeCell ref="J5:J6"/>
    <mergeCell ref="K5:L6"/>
    <mergeCell ref="D7:D8"/>
    <mergeCell ref="E7:E8"/>
    <mergeCell ref="H7:H8"/>
    <mergeCell ref="C16:D17"/>
    <mergeCell ref="E16:F17"/>
    <mergeCell ref="E18:E19"/>
    <mergeCell ref="G16:G17"/>
    <mergeCell ref="B15:C15"/>
    <mergeCell ref="H20:K20"/>
    <mergeCell ref="H18:K19"/>
    <mergeCell ref="A2:E4"/>
    <mergeCell ref="G3:H3"/>
    <mergeCell ref="H5:I6"/>
    <mergeCell ref="I4:L4"/>
    <mergeCell ref="I3:J3"/>
    <mergeCell ref="H16:L17"/>
    <mergeCell ref="C18:C19"/>
    <mergeCell ref="A16:A20"/>
    <mergeCell ref="B16:B17"/>
    <mergeCell ref="E5:F5"/>
    <mergeCell ref="F1:L2"/>
    <mergeCell ref="A5:A8"/>
    <mergeCell ref="G4:H4"/>
    <mergeCell ref="B5:C6"/>
  </mergeCells>
  <dataValidations count="3">
    <dataValidation type="decimal" errorStyle="warning" allowBlank="1" showInputMessage="1" showErrorMessage="1" error="Hinweis: Wert erscheint hoch (oder ist negativ)!" sqref="H10:H15 E10:E15" xr:uid="{1B64447B-82FD-47ED-855F-4C9F7759971B}">
      <formula1>0</formula1>
      <formula2>0.2</formula2>
    </dataValidation>
    <dataValidation type="decimal" errorStyle="warning" allowBlank="1" showInputMessage="1" showErrorMessage="1" error="Hinweis: Wert erscheint hoch (oder ist negativ)!" sqref="C21:C26 E21:E26 K10:K15" xr:uid="{CC9B17CB-BA20-410E-A562-DFE319B9BB8B}">
      <formula1>0</formula1>
      <formula2>0.08</formula2>
    </dataValidation>
    <dataValidation type="date" allowBlank="1" showInputMessage="1" showErrorMessage="1" sqref="K3:L3" xr:uid="{0057F61C-9631-4754-9A1F-381AAB4D9D1C}">
      <formula1>43831</formula1>
      <formula2>109575</formula2>
    </dataValidation>
  </dataValidations>
  <pageMargins left="0.59055118110236227" right="0.19685039370078741" top="0.59055118110236227" bottom="0.78740157480314965" header="0.19685039370078741" footer="0.11811023622047245"/>
  <pageSetup paperSize="9" orientation="portrait" r:id="rId1"/>
  <headerFooter>
    <oddFooter>&amp;L&amp;"-,Standard"&amp;9K2-Blatt "Gesamtzuschläge"
Seite: &amp;P&amp;R&amp;"-,Standard"&amp;9&amp;F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9CF14-706A-4D77-BBD4-FEC5E0B4A075}">
  <sheetPr>
    <tabColor rgb="FFFFFF00"/>
  </sheetPr>
  <dimension ref="A1:L29"/>
  <sheetViews>
    <sheetView showGridLines="0" zoomScaleNormal="100" workbookViewId="0">
      <selection activeCell="E6" sqref="E6:F6"/>
    </sheetView>
  </sheetViews>
  <sheetFormatPr baseColWidth="10" defaultColWidth="10.6640625" defaultRowHeight="14.25" x14ac:dyDescent="0.45"/>
  <cols>
    <col min="1" max="1" width="1.71875" style="33" customWidth="1"/>
    <col min="2" max="2" width="7.21875" style="33" customWidth="1"/>
    <col min="3" max="3" width="6.33203125" style="33" customWidth="1"/>
    <col min="4" max="4" width="7.21875" style="33" customWidth="1"/>
    <col min="5" max="5" width="6.5546875" style="33" customWidth="1"/>
    <col min="6" max="6" width="6.88671875" style="33" customWidth="1"/>
    <col min="7" max="7" width="7.21875" style="33" customWidth="1"/>
    <col min="8" max="8" width="6.83203125" style="33" customWidth="1"/>
    <col min="9" max="9" width="6.5546875" style="33" customWidth="1"/>
    <col min="10" max="10" width="7.21875" style="33" customWidth="1"/>
    <col min="11" max="12" width="6.88671875" style="33" customWidth="1"/>
    <col min="13" max="13" width="4.609375" style="33" customWidth="1"/>
    <col min="14" max="16384" width="10.6640625" style="33"/>
  </cols>
  <sheetData>
    <row r="1" spans="1:12" s="34" customFormat="1" ht="18" x14ac:dyDescent="0.55000000000000004">
      <c r="A1" s="64" t="s">
        <v>70</v>
      </c>
      <c r="B1" s="63"/>
      <c r="C1" s="63"/>
      <c r="D1" s="63"/>
      <c r="E1" s="62" t="s">
        <v>53</v>
      </c>
      <c r="F1" s="148" t="str">
        <f>'K2 Gesamtzuschläge'!F1</f>
        <v>Bauprojekt Demo WEB</v>
      </c>
      <c r="G1" s="149"/>
      <c r="H1" s="149"/>
      <c r="I1" s="149"/>
      <c r="J1" s="149"/>
      <c r="K1" s="149"/>
      <c r="L1" s="149"/>
    </row>
    <row r="2" spans="1:12" s="34" customFormat="1" ht="14.25" customHeight="1" x14ac:dyDescent="0.4">
      <c r="A2" s="65"/>
      <c r="B2" s="132" t="str">
        <f>'K2 Gesamtzuschläge'!A2</f>
        <v>Musterunternehmer
Musterstraße 123</v>
      </c>
      <c r="C2" s="132"/>
      <c r="D2" s="132"/>
      <c r="E2" s="133"/>
      <c r="F2" s="148"/>
      <c r="G2" s="149"/>
      <c r="H2" s="149"/>
      <c r="I2" s="150"/>
      <c r="J2" s="150"/>
      <c r="K2" s="150"/>
      <c r="L2" s="150"/>
    </row>
    <row r="3" spans="1:12" s="34" customFormat="1" ht="15" customHeight="1" x14ac:dyDescent="0.4">
      <c r="A3" s="66"/>
      <c r="B3" s="134"/>
      <c r="C3" s="134"/>
      <c r="D3" s="134"/>
      <c r="E3" s="135"/>
      <c r="F3" s="61" t="s">
        <v>52</v>
      </c>
      <c r="G3" s="151" t="str">
        <f>'K2 Gesamtzuschläge'!G3:H3</f>
        <v>UN_123</v>
      </c>
      <c r="H3" s="152"/>
      <c r="I3" s="153" t="s">
        <v>51</v>
      </c>
      <c r="J3" s="154"/>
      <c r="K3" s="155">
        <f>'K2 Gesamtzuschläge'!K3:L3</f>
        <v>44576</v>
      </c>
      <c r="L3" s="156"/>
    </row>
    <row r="4" spans="1:12" s="34" customFormat="1" ht="14.45" customHeight="1" thickBot="1" x14ac:dyDescent="0.45">
      <c r="A4" s="67"/>
      <c r="B4" s="136"/>
      <c r="C4" s="136"/>
      <c r="D4" s="136"/>
      <c r="E4" s="137"/>
      <c r="F4" s="60" t="s">
        <v>50</v>
      </c>
      <c r="G4" s="157" t="str">
        <f>'K2 Gesamtzuschläge'!G4:H4</f>
        <v>AG_123</v>
      </c>
      <c r="H4" s="157"/>
      <c r="I4" s="158" t="s">
        <v>49</v>
      </c>
      <c r="J4" s="158"/>
      <c r="K4" s="158"/>
      <c r="L4" s="158"/>
    </row>
    <row r="5" spans="1:12" s="34" customFormat="1" ht="13.15" customHeight="1" x14ac:dyDescent="0.4">
      <c r="A5" s="59"/>
      <c r="B5" s="139" t="s">
        <v>69</v>
      </c>
      <c r="C5" s="141"/>
      <c r="D5" s="139" t="s">
        <v>68</v>
      </c>
      <c r="E5" s="139" t="s">
        <v>64</v>
      </c>
      <c r="F5" s="141"/>
      <c r="G5" s="138" t="s">
        <v>67</v>
      </c>
      <c r="H5" s="139" t="s">
        <v>64</v>
      </c>
      <c r="I5" s="141"/>
      <c r="J5" s="138" t="s">
        <v>67</v>
      </c>
      <c r="K5" s="139" t="s">
        <v>64</v>
      </c>
      <c r="L5" s="141"/>
    </row>
    <row r="6" spans="1:12" s="34" customFormat="1" ht="40.35" customHeight="1" x14ac:dyDescent="0.4">
      <c r="A6" s="59"/>
      <c r="B6" s="139"/>
      <c r="C6" s="141"/>
      <c r="D6" s="172"/>
      <c r="E6" s="146" t="s">
        <v>76</v>
      </c>
      <c r="F6" s="147"/>
      <c r="G6" s="159"/>
      <c r="H6" s="146" t="s">
        <v>77</v>
      </c>
      <c r="I6" s="147"/>
      <c r="J6" s="159"/>
      <c r="K6" s="146"/>
      <c r="L6" s="147"/>
    </row>
    <row r="7" spans="1:12" s="34" customFormat="1" ht="13.15" x14ac:dyDescent="0.4">
      <c r="A7" s="59"/>
      <c r="B7" s="139"/>
      <c r="C7" s="141"/>
      <c r="D7" s="130" t="s">
        <v>42</v>
      </c>
      <c r="E7" s="130" t="s">
        <v>41</v>
      </c>
      <c r="F7" s="53" t="s">
        <v>15</v>
      </c>
      <c r="G7" s="53" t="s">
        <v>15</v>
      </c>
      <c r="H7" s="130" t="s">
        <v>40</v>
      </c>
      <c r="I7" s="53" t="s">
        <v>15</v>
      </c>
      <c r="J7" s="53" t="s">
        <v>15</v>
      </c>
      <c r="K7" s="130" t="s">
        <v>39</v>
      </c>
      <c r="L7" s="53" t="s">
        <v>15</v>
      </c>
    </row>
    <row r="8" spans="1:12" s="34" customFormat="1" ht="13.15" x14ac:dyDescent="0.4">
      <c r="A8" s="58"/>
      <c r="B8" s="172"/>
      <c r="C8" s="173"/>
      <c r="D8" s="131"/>
      <c r="E8" s="131"/>
      <c r="F8" s="50" t="s">
        <v>38</v>
      </c>
      <c r="G8" s="50" t="s">
        <v>37</v>
      </c>
      <c r="H8" s="131"/>
      <c r="I8" s="50" t="s">
        <v>36</v>
      </c>
      <c r="J8" s="50" t="s">
        <v>35</v>
      </c>
      <c r="K8" s="131"/>
      <c r="L8" s="50" t="s">
        <v>34</v>
      </c>
    </row>
    <row r="9" spans="1:12" s="34" customFormat="1" ht="13.5" thickBot="1" x14ac:dyDescent="0.45">
      <c r="A9" s="57" t="s">
        <v>33</v>
      </c>
      <c r="B9" s="143" t="s">
        <v>32</v>
      </c>
      <c r="C9" s="143"/>
      <c r="D9" s="47" t="s">
        <v>31</v>
      </c>
      <c r="E9" s="47" t="s">
        <v>30</v>
      </c>
      <c r="F9" s="47" t="s">
        <v>29</v>
      </c>
      <c r="G9" s="47" t="s">
        <v>28</v>
      </c>
      <c r="H9" s="47" t="s">
        <v>27</v>
      </c>
      <c r="I9" s="47" t="s">
        <v>26</v>
      </c>
      <c r="J9" s="47" t="s">
        <v>25</v>
      </c>
      <c r="K9" s="47" t="s">
        <v>24</v>
      </c>
      <c r="L9" s="47" t="s">
        <v>23</v>
      </c>
    </row>
    <row r="10" spans="1:12" s="34" customFormat="1" ht="14.25" customHeight="1" thickBot="1" x14ac:dyDescent="0.45">
      <c r="A10" s="57"/>
      <c r="B10" s="144"/>
      <c r="C10" s="145"/>
      <c r="D10" s="164" t="s">
        <v>66</v>
      </c>
      <c r="E10" s="165"/>
      <c r="F10" s="165"/>
      <c r="G10" s="165"/>
      <c r="H10" s="165"/>
      <c r="I10" s="165"/>
      <c r="J10" s="165"/>
      <c r="K10" s="165"/>
      <c r="L10" s="166"/>
    </row>
    <row r="11" spans="1:12" s="34" customFormat="1" ht="25.35" customHeight="1" x14ac:dyDescent="0.4">
      <c r="A11" s="42">
        <v>1</v>
      </c>
      <c r="B11" s="142" t="str">
        <f>'K2 Gesamtzuschläge'!B10</f>
        <v>Alle Kostenarten</v>
      </c>
      <c r="C11" s="142"/>
      <c r="D11" s="41">
        <v>1</v>
      </c>
      <c r="E11" s="56">
        <v>8.0000000000000002E-3</v>
      </c>
      <c r="F11" s="40">
        <f t="shared" ref="F11:F16" si="0">E11*D11</f>
        <v>8.0000000000000002E-3</v>
      </c>
      <c r="G11" s="41">
        <f t="shared" ref="G11:G16" si="1">F11+D11</f>
        <v>1.008</v>
      </c>
      <c r="H11" s="7">
        <v>0.03</v>
      </c>
      <c r="I11" s="40">
        <f t="shared" ref="I11:I16" si="2">G11*H11</f>
        <v>3.024E-2</v>
      </c>
      <c r="J11" s="41">
        <f t="shared" ref="J11:J16" si="3">I11+G11</f>
        <v>1.0382400000000001</v>
      </c>
      <c r="K11" s="7"/>
      <c r="L11" s="40">
        <f t="shared" ref="L11:L16" si="4">J11*K11</f>
        <v>0</v>
      </c>
    </row>
    <row r="12" spans="1:12" s="34" customFormat="1" ht="25.35" customHeight="1" x14ac:dyDescent="0.4">
      <c r="A12" s="42">
        <v>2</v>
      </c>
      <c r="B12" s="142" t="str">
        <f>'K2 Gesamtzuschläge'!B11</f>
        <v>auf Regie Lohn</v>
      </c>
      <c r="C12" s="142"/>
      <c r="D12" s="38">
        <v>1</v>
      </c>
      <c r="E12" s="55">
        <v>8.0000000000000002E-3</v>
      </c>
      <c r="F12" s="40">
        <f t="shared" si="0"/>
        <v>8.0000000000000002E-3</v>
      </c>
      <c r="G12" s="38">
        <f t="shared" si="1"/>
        <v>1.008</v>
      </c>
      <c r="H12" s="36">
        <v>0.03</v>
      </c>
      <c r="I12" s="40">
        <f t="shared" si="2"/>
        <v>3.024E-2</v>
      </c>
      <c r="J12" s="38">
        <f t="shared" si="3"/>
        <v>1.0382400000000001</v>
      </c>
      <c r="K12" s="36"/>
      <c r="L12" s="40">
        <f t="shared" si="4"/>
        <v>0</v>
      </c>
    </row>
    <row r="13" spans="1:12" s="34" customFormat="1" ht="25.35" customHeight="1" x14ac:dyDescent="0.4">
      <c r="A13" s="42">
        <v>3</v>
      </c>
      <c r="B13" s="142">
        <f>'K2 Gesamtzuschläge'!B12</f>
        <v>0</v>
      </c>
      <c r="C13" s="142"/>
      <c r="D13" s="38">
        <v>1</v>
      </c>
      <c r="E13" s="55"/>
      <c r="F13" s="40">
        <f t="shared" si="0"/>
        <v>0</v>
      </c>
      <c r="G13" s="38">
        <f t="shared" si="1"/>
        <v>1</v>
      </c>
      <c r="H13" s="36"/>
      <c r="I13" s="40">
        <f t="shared" si="2"/>
        <v>0</v>
      </c>
      <c r="J13" s="38">
        <f t="shared" si="3"/>
        <v>1</v>
      </c>
      <c r="K13" s="36"/>
      <c r="L13" s="40">
        <f t="shared" si="4"/>
        <v>0</v>
      </c>
    </row>
    <row r="14" spans="1:12" s="34" customFormat="1" ht="25.35" customHeight="1" x14ac:dyDescent="0.4">
      <c r="A14" s="42">
        <v>4</v>
      </c>
      <c r="B14" s="142">
        <f>'K2 Gesamtzuschläge'!B13</f>
        <v>0</v>
      </c>
      <c r="C14" s="142"/>
      <c r="D14" s="38">
        <v>1</v>
      </c>
      <c r="E14" s="55"/>
      <c r="F14" s="40">
        <f t="shared" si="0"/>
        <v>0</v>
      </c>
      <c r="G14" s="38">
        <f t="shared" si="1"/>
        <v>1</v>
      </c>
      <c r="H14" s="36"/>
      <c r="I14" s="40">
        <f t="shared" si="2"/>
        <v>0</v>
      </c>
      <c r="J14" s="38">
        <f t="shared" si="3"/>
        <v>1</v>
      </c>
      <c r="K14" s="36"/>
      <c r="L14" s="40">
        <f t="shared" si="4"/>
        <v>0</v>
      </c>
    </row>
    <row r="15" spans="1:12" s="34" customFormat="1" ht="25.35" customHeight="1" x14ac:dyDescent="0.4">
      <c r="A15" s="42">
        <v>5</v>
      </c>
      <c r="B15" s="142">
        <f>'K2 Gesamtzuschläge'!B14</f>
        <v>0</v>
      </c>
      <c r="C15" s="142"/>
      <c r="D15" s="38">
        <v>1</v>
      </c>
      <c r="E15" s="55"/>
      <c r="F15" s="40">
        <f t="shared" si="0"/>
        <v>0</v>
      </c>
      <c r="G15" s="38">
        <f t="shared" si="1"/>
        <v>1</v>
      </c>
      <c r="H15" s="36"/>
      <c r="I15" s="40">
        <f t="shared" si="2"/>
        <v>0</v>
      </c>
      <c r="J15" s="38">
        <f t="shared" si="3"/>
        <v>1</v>
      </c>
      <c r="K15" s="36"/>
      <c r="L15" s="40">
        <f t="shared" si="4"/>
        <v>0</v>
      </c>
    </row>
    <row r="16" spans="1:12" s="34" customFormat="1" ht="25.35" customHeight="1" thickBot="1" x14ac:dyDescent="0.45">
      <c r="A16" s="42">
        <v>6</v>
      </c>
      <c r="B16" s="142">
        <f>'K2 Gesamtzuschläge'!B15</f>
        <v>0</v>
      </c>
      <c r="C16" s="142"/>
      <c r="D16" s="38">
        <v>1</v>
      </c>
      <c r="E16" s="55"/>
      <c r="F16" s="40">
        <f t="shared" si="0"/>
        <v>0</v>
      </c>
      <c r="G16" s="38">
        <f t="shared" si="1"/>
        <v>1</v>
      </c>
      <c r="H16" s="36"/>
      <c r="I16" s="40">
        <f t="shared" si="2"/>
        <v>0</v>
      </c>
      <c r="J16" s="38">
        <f t="shared" si="3"/>
        <v>1</v>
      </c>
      <c r="K16" s="36"/>
      <c r="L16" s="40">
        <f t="shared" si="4"/>
        <v>0</v>
      </c>
    </row>
    <row r="17" spans="1:12" s="34" customFormat="1" ht="13.15" customHeight="1" x14ac:dyDescent="0.4">
      <c r="A17" s="138"/>
      <c r="B17" s="140" t="s">
        <v>65</v>
      </c>
      <c r="C17" s="139" t="s">
        <v>64</v>
      </c>
      <c r="D17" s="141"/>
      <c r="E17" s="139" t="s">
        <v>64</v>
      </c>
      <c r="F17" s="141"/>
      <c r="G17" s="139" t="s">
        <v>64</v>
      </c>
      <c r="H17" s="141"/>
      <c r="I17" s="196" t="s">
        <v>63</v>
      </c>
      <c r="J17" s="197"/>
      <c r="K17" s="197"/>
      <c r="L17" s="198"/>
    </row>
    <row r="18" spans="1:12" s="34" customFormat="1" ht="40.35" customHeight="1" x14ac:dyDescent="0.4">
      <c r="A18" s="138"/>
      <c r="B18" s="140"/>
      <c r="C18" s="146" t="s">
        <v>78</v>
      </c>
      <c r="D18" s="147"/>
      <c r="E18" s="146" t="s">
        <v>79</v>
      </c>
      <c r="F18" s="147"/>
      <c r="G18" s="146" t="s">
        <v>80</v>
      </c>
      <c r="H18" s="202"/>
      <c r="I18" s="199"/>
      <c r="J18" s="200"/>
      <c r="K18" s="200"/>
      <c r="L18" s="201"/>
    </row>
    <row r="19" spans="1:12" s="34" customFormat="1" ht="13.15" customHeight="1" x14ac:dyDescent="0.4">
      <c r="A19" s="139"/>
      <c r="B19" s="54" t="s">
        <v>62</v>
      </c>
      <c r="C19" s="192" t="s">
        <v>61</v>
      </c>
      <c r="D19" s="53" t="s">
        <v>15</v>
      </c>
      <c r="E19" s="130" t="s">
        <v>61</v>
      </c>
      <c r="F19" s="53" t="s">
        <v>15</v>
      </c>
      <c r="G19" s="130" t="s">
        <v>61</v>
      </c>
      <c r="H19" s="52" t="s">
        <v>15</v>
      </c>
      <c r="I19" s="167"/>
      <c r="J19" s="168"/>
      <c r="K19" s="168"/>
      <c r="L19" s="169"/>
    </row>
    <row r="20" spans="1:12" s="34" customFormat="1" ht="14.25" customHeight="1" x14ac:dyDescent="0.4">
      <c r="A20" s="139"/>
      <c r="B20" s="51" t="str">
        <f>IF(H22="Ja","I+K","100%")</f>
        <v>I+K</v>
      </c>
      <c r="C20" s="193"/>
      <c r="D20" s="50" t="s">
        <v>12</v>
      </c>
      <c r="E20" s="131"/>
      <c r="F20" s="50" t="s">
        <v>11</v>
      </c>
      <c r="G20" s="131"/>
      <c r="H20" s="49" t="s">
        <v>60</v>
      </c>
      <c r="I20" s="183" t="s">
        <v>59</v>
      </c>
      <c r="J20" s="184"/>
      <c r="K20" s="184"/>
      <c r="L20" s="185"/>
    </row>
    <row r="21" spans="1:12" s="34" customFormat="1" ht="14.65" customHeight="1" thickBot="1" x14ac:dyDescent="0.45">
      <c r="A21" s="138"/>
      <c r="B21" s="48" t="s">
        <v>8</v>
      </c>
      <c r="C21" s="47" t="s">
        <v>7</v>
      </c>
      <c r="D21" s="47" t="s">
        <v>6</v>
      </c>
      <c r="E21" s="47" t="s">
        <v>5</v>
      </c>
      <c r="F21" s="47" t="s">
        <v>4</v>
      </c>
      <c r="G21" s="47" t="s">
        <v>3</v>
      </c>
      <c r="H21" s="46" t="s">
        <v>1</v>
      </c>
      <c r="I21" s="186" t="s">
        <v>58</v>
      </c>
      <c r="J21" s="187"/>
      <c r="K21" s="187"/>
      <c r="L21" s="188"/>
    </row>
    <row r="22" spans="1:12" s="34" customFormat="1" ht="14.65" customHeight="1" thickBot="1" x14ac:dyDescent="0.45">
      <c r="A22" s="45"/>
      <c r="B22" s="194" t="s">
        <v>57</v>
      </c>
      <c r="C22" s="195"/>
      <c r="D22" s="195"/>
      <c r="E22" s="195"/>
      <c r="F22" s="195"/>
      <c r="G22" s="195"/>
      <c r="H22" s="44" t="s">
        <v>56</v>
      </c>
      <c r="I22" s="189"/>
      <c r="J22" s="190"/>
      <c r="K22" s="190"/>
      <c r="L22" s="191"/>
    </row>
    <row r="23" spans="1:12" s="34" customFormat="1" ht="25.35" customHeight="1" x14ac:dyDescent="0.4">
      <c r="A23" s="43">
        <v>1</v>
      </c>
      <c r="B23" s="41">
        <f t="shared" ref="B23:B28" si="5">IF(H$22="Ja",(J11+L11),1)</f>
        <v>1.0382400000000001</v>
      </c>
      <c r="C23" s="7">
        <v>0.02</v>
      </c>
      <c r="D23" s="40">
        <f t="shared" ref="D23:D28" si="6">B23*C23</f>
        <v>2.07648E-2</v>
      </c>
      <c r="E23" s="7">
        <v>0.12</v>
      </c>
      <c r="F23" s="40">
        <f t="shared" ref="F23:F28" si="7">E23*B23</f>
        <v>0.1245888</v>
      </c>
      <c r="G23" s="7">
        <v>0.06</v>
      </c>
      <c r="H23" s="40">
        <f t="shared" ref="H23:H28" si="8">B23*G23</f>
        <v>6.22944E-2</v>
      </c>
      <c r="I23" s="160" t="str">
        <f t="shared" ref="I23:I28" si="9">B11</f>
        <v>Alle Kostenarten</v>
      </c>
      <c r="J23" s="161"/>
      <c r="K23" s="162">
        <f t="shared" ref="K23:K28" si="10">F11+I11+L11+D23+F23+H23</f>
        <v>0.245888</v>
      </c>
      <c r="L23" s="163"/>
    </row>
    <row r="24" spans="1:12" s="34" customFormat="1" ht="25.35" customHeight="1" x14ac:dyDescent="0.4">
      <c r="A24" s="42">
        <v>2</v>
      </c>
      <c r="B24" s="41">
        <f t="shared" si="5"/>
        <v>1.0382400000000001</v>
      </c>
      <c r="C24" s="7">
        <v>0</v>
      </c>
      <c r="D24" s="40">
        <f t="shared" si="6"/>
        <v>0</v>
      </c>
      <c r="E24" s="7">
        <v>0.12</v>
      </c>
      <c r="F24" s="40">
        <f t="shared" si="7"/>
        <v>0.1245888</v>
      </c>
      <c r="G24" s="7">
        <v>0</v>
      </c>
      <c r="H24" s="40">
        <f t="shared" si="8"/>
        <v>0</v>
      </c>
      <c r="I24" s="160" t="str">
        <f t="shared" si="9"/>
        <v>auf Regie Lohn</v>
      </c>
      <c r="J24" s="161"/>
      <c r="K24" s="162">
        <f t="shared" si="10"/>
        <v>0.1628288</v>
      </c>
      <c r="L24" s="163"/>
    </row>
    <row r="25" spans="1:12" s="34" customFormat="1" ht="25.35" customHeight="1" x14ac:dyDescent="0.4">
      <c r="A25" s="42">
        <v>3</v>
      </c>
      <c r="B25" s="41">
        <f t="shared" si="5"/>
        <v>1</v>
      </c>
      <c r="C25" s="7"/>
      <c r="D25" s="40">
        <f t="shared" si="6"/>
        <v>0</v>
      </c>
      <c r="E25" s="7"/>
      <c r="F25" s="40">
        <f t="shared" si="7"/>
        <v>0</v>
      </c>
      <c r="G25" s="7"/>
      <c r="H25" s="40">
        <f t="shared" si="8"/>
        <v>0</v>
      </c>
      <c r="I25" s="160">
        <f t="shared" si="9"/>
        <v>0</v>
      </c>
      <c r="J25" s="161"/>
      <c r="K25" s="162">
        <f t="shared" si="10"/>
        <v>0</v>
      </c>
      <c r="L25" s="163"/>
    </row>
    <row r="26" spans="1:12" s="34" customFormat="1" ht="25.35" customHeight="1" x14ac:dyDescent="0.4">
      <c r="A26" s="42">
        <v>4</v>
      </c>
      <c r="B26" s="41">
        <f t="shared" si="5"/>
        <v>1</v>
      </c>
      <c r="C26" s="7"/>
      <c r="D26" s="40">
        <f t="shared" si="6"/>
        <v>0</v>
      </c>
      <c r="E26" s="7"/>
      <c r="F26" s="40">
        <f t="shared" si="7"/>
        <v>0</v>
      </c>
      <c r="G26" s="7"/>
      <c r="H26" s="40">
        <f t="shared" si="8"/>
        <v>0</v>
      </c>
      <c r="I26" s="160">
        <f t="shared" si="9"/>
        <v>0</v>
      </c>
      <c r="J26" s="161"/>
      <c r="K26" s="162">
        <f t="shared" si="10"/>
        <v>0</v>
      </c>
      <c r="L26" s="163"/>
    </row>
    <row r="27" spans="1:12" s="34" customFormat="1" ht="25.35" customHeight="1" x14ac:dyDescent="0.4">
      <c r="A27" s="42">
        <v>5</v>
      </c>
      <c r="B27" s="41">
        <f t="shared" si="5"/>
        <v>1</v>
      </c>
      <c r="C27" s="7"/>
      <c r="D27" s="40">
        <f t="shared" si="6"/>
        <v>0</v>
      </c>
      <c r="E27" s="7"/>
      <c r="F27" s="40">
        <f t="shared" si="7"/>
        <v>0</v>
      </c>
      <c r="G27" s="7"/>
      <c r="H27" s="40">
        <f t="shared" si="8"/>
        <v>0</v>
      </c>
      <c r="I27" s="160">
        <f t="shared" si="9"/>
        <v>0</v>
      </c>
      <c r="J27" s="161"/>
      <c r="K27" s="162">
        <f t="shared" si="10"/>
        <v>0</v>
      </c>
      <c r="L27" s="163"/>
    </row>
    <row r="28" spans="1:12" s="34" customFormat="1" ht="25.35" customHeight="1" thickBot="1" x14ac:dyDescent="0.45">
      <c r="A28" s="39">
        <v>6</v>
      </c>
      <c r="B28" s="38">
        <f t="shared" si="5"/>
        <v>1</v>
      </c>
      <c r="C28" s="36"/>
      <c r="D28" s="37">
        <f t="shared" si="6"/>
        <v>0</v>
      </c>
      <c r="E28" s="36"/>
      <c r="F28" s="37">
        <f t="shared" si="7"/>
        <v>0</v>
      </c>
      <c r="G28" s="36"/>
      <c r="H28" s="35">
        <f t="shared" si="8"/>
        <v>0</v>
      </c>
      <c r="I28" s="179">
        <f t="shared" si="9"/>
        <v>0</v>
      </c>
      <c r="J28" s="180"/>
      <c r="K28" s="181">
        <f t="shared" si="10"/>
        <v>0</v>
      </c>
      <c r="L28" s="182"/>
    </row>
    <row r="29" spans="1:12" s="34" customFormat="1" ht="52.15" customHeight="1" x14ac:dyDescent="0.4">
      <c r="A29" s="170"/>
      <c r="B29" s="171"/>
      <c r="C29" s="207"/>
      <c r="D29" s="208"/>
      <c r="E29" s="208"/>
      <c r="F29" s="208"/>
      <c r="G29" s="209"/>
      <c r="H29" s="174"/>
      <c r="I29" s="175"/>
      <c r="J29" s="176"/>
      <c r="K29" s="177" t="s">
        <v>55</v>
      </c>
      <c r="L29" s="178"/>
    </row>
  </sheetData>
  <sheetProtection password="CFD5" sheet="1" objects="1" scenarios="1" formatColumns="0" selectLockedCells="1"/>
  <mergeCells count="63">
    <mergeCell ref="C19:C20"/>
    <mergeCell ref="B22:G22"/>
    <mergeCell ref="I17:L18"/>
    <mergeCell ref="C18:D18"/>
    <mergeCell ref="C17:D17"/>
    <mergeCell ref="E18:F18"/>
    <mergeCell ref="G18:H18"/>
    <mergeCell ref="E17:F17"/>
    <mergeCell ref="G17:H17"/>
    <mergeCell ref="I28:J28"/>
    <mergeCell ref="K28:L28"/>
    <mergeCell ref="I23:J23"/>
    <mergeCell ref="I20:L20"/>
    <mergeCell ref="I21:L21"/>
    <mergeCell ref="I22:L22"/>
    <mergeCell ref="I19:L19"/>
    <mergeCell ref="A29:B29"/>
    <mergeCell ref="B5:C8"/>
    <mergeCell ref="D5:D6"/>
    <mergeCell ref="E5:F5"/>
    <mergeCell ref="B16:C16"/>
    <mergeCell ref="E19:E20"/>
    <mergeCell ref="C29:G29"/>
    <mergeCell ref="B11:C11"/>
    <mergeCell ref="B12:C12"/>
    <mergeCell ref="G5:G6"/>
    <mergeCell ref="E6:F6"/>
    <mergeCell ref="H29:J29"/>
    <mergeCell ref="K23:L23"/>
    <mergeCell ref="I24:J24"/>
    <mergeCell ref="K29:L29"/>
    <mergeCell ref="I4:L4"/>
    <mergeCell ref="K6:L6"/>
    <mergeCell ref="K7:K8"/>
    <mergeCell ref="J5:J6"/>
    <mergeCell ref="I27:J27"/>
    <mergeCell ref="K27:L27"/>
    <mergeCell ref="D10:L10"/>
    <mergeCell ref="D7:D8"/>
    <mergeCell ref="E7:E8"/>
    <mergeCell ref="K5:L5"/>
    <mergeCell ref="K24:L24"/>
    <mergeCell ref="I25:J25"/>
    <mergeCell ref="K25:L25"/>
    <mergeCell ref="I26:J26"/>
    <mergeCell ref="K26:L26"/>
    <mergeCell ref="G19:G20"/>
    <mergeCell ref="H7:H8"/>
    <mergeCell ref="B2:E4"/>
    <mergeCell ref="A17:A21"/>
    <mergeCell ref="B17:B18"/>
    <mergeCell ref="H5:I5"/>
    <mergeCell ref="B14:C14"/>
    <mergeCell ref="B15:C15"/>
    <mergeCell ref="B9:C9"/>
    <mergeCell ref="B10:C10"/>
    <mergeCell ref="H6:I6"/>
    <mergeCell ref="B13:C13"/>
    <mergeCell ref="F1:L2"/>
    <mergeCell ref="G3:H3"/>
    <mergeCell ref="I3:J3"/>
    <mergeCell ref="K3:L3"/>
    <mergeCell ref="G4:H4"/>
  </mergeCells>
  <dataValidations count="1">
    <dataValidation type="list" allowBlank="1" showInputMessage="1" showErrorMessage="1" sqref="H22" xr:uid="{CD9DCBF4-BE55-48FA-B6E2-7E80CABB3F8F}">
      <formula1>"Ja,Nein"</formula1>
    </dataValidation>
  </dataValidations>
  <pageMargins left="0.59055118110236227" right="0.19685039370078741" top="0.59055118110236227" bottom="0.78740157480314965" header="0.19685039370078741" footer="0.11811023622047245"/>
  <pageSetup paperSize="9" orientation="portrait" r:id="rId1"/>
  <headerFooter>
    <oddFooter>&amp;L&amp;"-,Standard"&amp;9K2a-Blatt Hilfsblatt f K2 Spalte D
Seite: &amp;P&amp;R&amp;"-,Standard"&amp;9&amp;F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K2 Gesamtzuschläge</vt:lpstr>
      <vt:lpstr>K2a Zuschläge für ...</vt:lpstr>
      <vt:lpstr>'K2 Gesamtzuschläge'!Druckbereich</vt:lpstr>
      <vt:lpstr>'K2a Zuschläge für ...'!Druckbereich</vt:lpstr>
      <vt:lpstr>K2GZWerte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Gesamtzuschlag K2-Blatt und K2a-Blatt ÖNORM B 2061</dc:title>
  <dc:creator>Andreas Kropik</dc:creator>
  <cp:lastModifiedBy>Andreas Kropik</cp:lastModifiedBy>
  <dcterms:created xsi:type="dcterms:W3CDTF">2022-01-14T17:17:19Z</dcterms:created>
  <dcterms:modified xsi:type="dcterms:W3CDTF">2022-01-14T18:04:07Z</dcterms:modified>
</cp:coreProperties>
</file>